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<sst xmlns="http://schemas.openxmlformats.org/spreadsheetml/2006/main" count="82" uniqueCount="64">
  <si>
    <t>2013-2015</t>
  </si>
  <si>
    <t>2010-2015</t>
  </si>
  <si>
    <t>Total full-time officers</t>
  </si>
  <si>
    <t>Shooting deaths</t>
  </si>
  <si>
    <t>Shooting death rate (per 100,000 officers)</t>
  </si>
  <si>
    <t>Total full-time officers (Average)</t>
  </si>
  <si>
    <t>Three-year shooting death rate (per 100,000 officers)</t>
  </si>
  <si>
    <t>Six-year shooting death rate (per 100,000 officers)</t>
  </si>
  <si>
    <t>ALABAMA</t>
  </si>
  <si>
    <t>ALASKA*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</si>
  <si>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</si>
  <si>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</si>
  <si>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</si>
  <si>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</si>
  <si>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</si>
  <si>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</si>
  <si>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</si>
  <si>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</si>
  <si>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</si>
  <si>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</si>
  <si>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</si>
  <si>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</si>
  <si>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</si>
  <si>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</si>
  <si>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</si>
  <si>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</si>
  <si>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</si>
  <si>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</si>
  <si>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</si>
  <si>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</si>
  <si>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</si>
  <si>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</si>
  <si>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</si>
  <si>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</si>
  <si>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</si>
  <si>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</si>
  <si>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</si>
  <si>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</si>
  <si>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</si>
  <si>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</si>
  <si>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</si>
  <si>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</si>
  <si>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</si>
  <si>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</si>
  <si>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</si>
  <si>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</si>
  <si>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</si>
  <si>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</si>
  <si>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</si>
  <si>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</si>
  <si>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</si>
  <si>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</si>
  <si>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</si>
  <si>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</si>
  <si>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</si>
  <si>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</si>
  <si>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VIRGINIA**</t>
  </si>
  <si>
    <t>WISCONSIN</t>
  </si>
  <si>
    <t>WYOMING</t>
  </si>
  <si>
    <t>States that banned open carry</t>
  </si>
  <si>
    <t xml:space="preserve">States that did not ban open carry </t>
  </si>
  <si>
    <t>Sources: FBI Uniform Crime Reports 2010-2015 ("Full-time Law Enforcement Employees"); the Officer Down Memorial Page (odmp.org.)</t>
  </si>
  <si>
    <t>*Alaska: Number of full-time officers in 2015 taken from Alaska Dept of Public Safety https://dps.alaska.gov/dpspublicsite/media/statewide/documents/ucr/2015-ciak-revised-02-08-2017.pdf</t>
  </si>
  <si>
    <t xml:space="preserve">**West Virginia: Number of full-time officers in 2014 is an estimate, taken as middle-point between 2013 and 2015 totals.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</si>
</sst>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name val="Proxima Nova"/>
    </font>
    <font>
      <b/>
      <sz val="14.0"/>
      <name val="Proxima Nova"/>
    </font>
    <font/>
    <font>
      <b/>
      <sz val="12.0"/>
      <color rgb="FF000000"/>
      <name val="Proxima Nova"/>
    </font>
    <font>
      <sz val="11.0"/>
      <color rgb="FF000000"/>
      <name val="Proxima Nova"/>
    </font>
    <font>
      <sz val="11.0"/>
      <name val="Proxima Nova"/>
    </font>
    <font>
      <name val="Proxima Nova"/>
    </font>
    <font>
      <b/>
      <sz val="11.0"/>
      <name val="Proxima Nova"/>
    </font>
    <font>
      <b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2" fillId="0" fontId="2" numFmtId="0" xfId="0" applyAlignment="1" applyBorder="1" applyFont="1">
      <alignment horizontal="center" readingOrder="0"/>
    </xf>
    <xf borderId="2" fillId="2" fontId="2" numFmtId="0" xfId="0" applyAlignment="1" applyBorder="1" applyFill="1" applyFont="1">
      <alignment horizontal="center" readingOrder="0"/>
    </xf>
    <xf borderId="2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readingOrder="0" shrinkToFit="0" wrapText="1"/>
    </xf>
    <xf borderId="3" fillId="0" fontId="1" numFmtId="0" xfId="0" applyAlignment="1" applyBorder="1" applyFont="1">
      <alignment readingOrder="0" shrinkToFit="0" wrapText="1"/>
    </xf>
    <xf borderId="2" fillId="2" fontId="1" numFmtId="0" xfId="0" applyAlignment="1" applyBorder="1" applyFont="1">
      <alignment readingOrder="0" shrinkToFit="0" wrapText="1"/>
    </xf>
    <xf borderId="3" fillId="2" fontId="1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readingOrder="0" shrinkToFit="0" vertical="bottom" wrapText="1"/>
    </xf>
    <xf borderId="4" fillId="0" fontId="5" numFmtId="3" xfId="0" applyAlignment="1" applyBorder="1" applyFont="1" applyNumberFormat="1">
      <alignment horizontal="left" vertical="bottom"/>
    </xf>
    <xf borderId="0" fillId="0" fontId="5" numFmtId="0" xfId="0" applyAlignment="1" applyFont="1">
      <alignment horizontal="left" readingOrder="0" vertical="bottom"/>
    </xf>
    <xf borderId="5" fillId="0" fontId="6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readingOrder="0"/>
    </xf>
    <xf borderId="0" fillId="2" fontId="5" numFmtId="3" xfId="0" applyAlignment="1" applyFont="1" applyNumberFormat="1">
      <alignment horizontal="left" readingOrder="0" vertical="bottom"/>
    </xf>
    <xf borderId="0" fillId="2" fontId="5" numFmtId="0" xfId="0" applyAlignment="1" applyFont="1">
      <alignment horizontal="left" readingOrder="0" vertical="bottom"/>
    </xf>
    <xf borderId="5" fillId="2" fontId="6" numFmtId="0" xfId="0" applyAlignment="1" applyBorder="1" applyFont="1">
      <alignment horizontal="left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  <xf borderId="5" fillId="0" fontId="7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0" fillId="2" fontId="7" numFmtId="0" xfId="0" applyAlignment="1" applyFont="1">
      <alignment horizontal="left"/>
    </xf>
    <xf borderId="0" fillId="0" fontId="7" numFmtId="0" xfId="0" applyFont="1"/>
    <xf borderId="4" fillId="0" fontId="5" numFmtId="0" xfId="0" applyAlignment="1" applyBorder="1" applyFont="1">
      <alignment horizontal="left" readingOrder="0" vertical="bottom"/>
    </xf>
    <xf borderId="0" fillId="0" fontId="5" numFmtId="3" xfId="0" applyAlignment="1" applyFont="1" applyNumberFormat="1">
      <alignment horizontal="left" readingOrder="0" vertical="bottom"/>
    </xf>
    <xf borderId="0" fillId="3" fontId="4" numFmtId="0" xfId="0" applyAlignment="1" applyFill="1" applyFont="1">
      <alignment readingOrder="0" shrinkToFit="0" vertical="top" wrapText="1"/>
    </xf>
    <xf borderId="4" fillId="0" fontId="5" numFmtId="0" xfId="0" applyAlignment="1" applyBorder="1" applyFont="1">
      <alignment horizontal="left" vertical="bottom"/>
    </xf>
    <xf borderId="2" fillId="0" fontId="4" numFmtId="0" xfId="0" applyAlignment="1" applyBorder="1" applyFont="1">
      <alignment readingOrder="0" shrinkToFit="0" vertical="bottom" wrapText="1"/>
    </xf>
    <xf borderId="1" fillId="0" fontId="5" numFmtId="3" xfId="0" applyAlignment="1" applyBorder="1" applyFont="1" applyNumberFormat="1">
      <alignment horizontal="left" vertical="bottom"/>
    </xf>
    <xf borderId="2" fillId="0" fontId="5" numFmtId="0" xfId="0" applyAlignment="1" applyBorder="1" applyFont="1">
      <alignment horizontal="left" readingOrder="0" vertical="bottom"/>
    </xf>
    <xf borderId="3" fillId="0" fontId="6" numFmtId="0" xfId="0" applyAlignment="1" applyBorder="1" applyFont="1">
      <alignment horizontal="left"/>
    </xf>
    <xf borderId="2" fillId="0" fontId="6" numFmtId="0" xfId="0" applyAlignment="1" applyBorder="1" applyFont="1">
      <alignment horizontal="left"/>
    </xf>
    <xf borderId="2" fillId="0" fontId="6" numFmtId="0" xfId="0" applyAlignment="1" applyBorder="1" applyFont="1">
      <alignment horizontal="left" readingOrder="0"/>
    </xf>
    <xf borderId="2" fillId="2" fontId="5" numFmtId="3" xfId="0" applyAlignment="1" applyBorder="1" applyFont="1" applyNumberFormat="1">
      <alignment horizontal="left" readingOrder="0" vertical="bottom"/>
    </xf>
    <xf borderId="2" fillId="2" fontId="5" numFmtId="0" xfId="0" applyAlignment="1" applyBorder="1" applyFont="1">
      <alignment horizontal="left" readingOrder="0" vertical="bottom"/>
    </xf>
    <xf borderId="3" fillId="2" fontId="6" numFmtId="0" xfId="0" applyAlignment="1" applyBorder="1" applyFont="1">
      <alignment horizontal="left"/>
    </xf>
    <xf borderId="2" fillId="0" fontId="7" numFmtId="0" xfId="0" applyAlignment="1" applyBorder="1" applyFont="1">
      <alignment horizontal="left" readingOrder="0"/>
    </xf>
    <xf borderId="2" fillId="0" fontId="7" numFmtId="0" xfId="0" applyAlignment="1" applyBorder="1" applyFont="1">
      <alignment horizontal="left" readingOrder="0"/>
    </xf>
    <xf borderId="3" fillId="0" fontId="7" numFmtId="0" xfId="0" applyAlignment="1" applyBorder="1" applyFont="1">
      <alignment horizontal="left"/>
    </xf>
    <xf borderId="2" fillId="0" fontId="7" numFmtId="0" xfId="0" applyAlignment="1" applyBorder="1" applyFont="1">
      <alignment horizontal="left"/>
    </xf>
    <xf borderId="2" fillId="2" fontId="7" numFmtId="0" xfId="0" applyAlignment="1" applyBorder="1" applyFont="1">
      <alignment horizontal="left"/>
    </xf>
    <xf borderId="5" fillId="0" fontId="7" numFmtId="0" xfId="0" applyBorder="1" applyFont="1"/>
    <xf borderId="5" fillId="2" fontId="7" numFmtId="0" xfId="0" applyAlignment="1" applyBorder="1" applyFont="1">
      <alignment horizontal="left"/>
    </xf>
    <xf borderId="5" fillId="0" fontId="6" numFmtId="0" xfId="0" applyAlignment="1" applyBorder="1" applyFont="1">
      <alignment readingOrder="0" shrinkToFit="0" wrapText="1"/>
    </xf>
    <xf borderId="0" fillId="0" fontId="7" numFmtId="3" xfId="0" applyAlignment="1" applyFont="1" applyNumberFormat="1">
      <alignment horizontal="left"/>
    </xf>
    <xf borderId="5" fillId="2" fontId="8" numFmtId="0" xfId="0" applyAlignment="1" applyBorder="1" applyFont="1">
      <alignment horizontal="left"/>
    </xf>
    <xf borderId="0" fillId="2" fontId="7" numFmtId="3" xfId="0" applyAlignment="1" applyFont="1" applyNumberFormat="1">
      <alignment horizontal="left"/>
    </xf>
    <xf borderId="5" fillId="2" fontId="9" numFmtId="0" xfId="0" applyAlignment="1" applyBorder="1" applyFont="1">
      <alignment horizontal="left"/>
    </xf>
    <xf borderId="3" fillId="0" fontId="6" numFmtId="0" xfId="0" applyAlignment="1" applyBorder="1" applyFont="1">
      <alignment readingOrder="0" shrinkToFit="0" wrapText="1"/>
    </xf>
    <xf borderId="2" fillId="0" fontId="7" numFmtId="3" xfId="0" applyAlignment="1" applyBorder="1" applyFont="1" applyNumberFormat="1">
      <alignment horizontal="left"/>
    </xf>
    <xf borderId="3" fillId="2" fontId="8" numFmtId="0" xfId="0" applyAlignment="1" applyBorder="1" applyFont="1">
      <alignment horizontal="left"/>
    </xf>
    <xf borderId="2" fillId="2" fontId="7" numFmtId="3" xfId="0" applyAlignment="1" applyBorder="1" applyFont="1" applyNumberFormat="1">
      <alignment horizontal="left"/>
    </xf>
    <xf borderId="3" fillId="2" fontId="9" numFmtId="0" xfId="0" applyAlignment="1" applyBorder="1" applyFont="1">
      <alignment horizontal="left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0.57"/>
  </cols>
  <sheetData>
    <row r="1">
      <c r="A1" s="1"/>
      <c r="B1" s="2">
        <v>2015.0</v>
      </c>
      <c r="C1" s="3"/>
      <c r="D1" s="4"/>
      <c r="E1" s="5">
        <v>2014.0</v>
      </c>
      <c r="F1" s="3"/>
      <c r="G1" s="4"/>
      <c r="H1" s="5">
        <v>2013.0</v>
      </c>
      <c r="I1" s="3"/>
      <c r="J1" s="4"/>
      <c r="K1" s="6" t="s">
        <v>0</v>
      </c>
      <c r="L1" s="3"/>
      <c r="M1" s="4"/>
      <c r="N1" s="5">
        <v>2012.0</v>
      </c>
      <c r="O1" s="3"/>
      <c r="P1" s="4"/>
      <c r="Q1" s="5">
        <v>2011.0</v>
      </c>
      <c r="R1" s="3"/>
      <c r="S1" s="4"/>
      <c r="T1" s="5">
        <v>2010.0</v>
      </c>
      <c r="U1" s="3"/>
      <c r="V1" s="4"/>
      <c r="W1" s="6" t="s">
        <v>1</v>
      </c>
      <c r="X1" s="3"/>
      <c r="Y1" s="4"/>
      <c r="Z1" s="1"/>
    </row>
    <row r="2">
      <c r="A2" s="7"/>
      <c r="B2" s="8" t="s">
        <v>2</v>
      </c>
      <c r="C2" s="9" t="s">
        <v>3</v>
      </c>
      <c r="D2" s="10" t="s">
        <v>4</v>
      </c>
      <c r="E2" s="9" t="s">
        <v>2</v>
      </c>
      <c r="F2" s="9" t="s">
        <v>3</v>
      </c>
      <c r="G2" s="10" t="s">
        <v>4</v>
      </c>
      <c r="H2" s="9" t="s">
        <v>2</v>
      </c>
      <c r="I2" s="9" t="s">
        <v>3</v>
      </c>
      <c r="J2" s="10" t="s">
        <v>4</v>
      </c>
      <c r="K2" s="11" t="s">
        <v>5</v>
      </c>
      <c r="L2" s="11" t="s">
        <v>3</v>
      </c>
      <c r="M2" s="12" t="s">
        <v>6</v>
      </c>
      <c r="N2" s="9" t="s">
        <v>2</v>
      </c>
      <c r="O2" s="9" t="s">
        <v>3</v>
      </c>
      <c r="P2" s="10" t="s">
        <v>4</v>
      </c>
      <c r="Q2" s="9" t="s">
        <v>2</v>
      </c>
      <c r="R2" s="9" t="s">
        <v>3</v>
      </c>
      <c r="S2" s="10" t="s">
        <v>4</v>
      </c>
      <c r="T2" s="9" t="s">
        <v>2</v>
      </c>
      <c r="U2" s="9" t="s">
        <v>3</v>
      </c>
      <c r="V2" s="10" t="s">
        <v>4</v>
      </c>
      <c r="W2" s="11" t="s">
        <v>5</v>
      </c>
      <c r="X2" s="11" t="s">
        <v>3</v>
      </c>
      <c r="Y2" s="12" t="s">
        <v>7</v>
      </c>
      <c r="Z2" s="13"/>
    </row>
    <row r="3">
      <c r="A3" s="14" t="s">
        <v>8</v>
      </c>
      <c r="B3" s="15">
        <v>8801.0</v>
      </c>
      <c r="C3" s="16">
        <v>0.0</v>
      </c>
      <c r="D3" s="17">
        <f t="shared" ref="D3:D53" si="1">(C3/B3)*100000</f>
        <v>0</v>
      </c>
      <c r="E3" s="18">
        <v>7698.0</v>
      </c>
      <c r="F3" s="19">
        <v>0.0</v>
      </c>
      <c r="G3" s="17">
        <f t="shared" ref="G3:G50" si="2">(F3/E3)*100000</f>
        <v>0</v>
      </c>
      <c r="H3" s="18">
        <v>9492.0</v>
      </c>
      <c r="I3" s="19">
        <v>0.0</v>
      </c>
      <c r="J3" s="17">
        <f t="shared" ref="J3:J53" si="3">(I3/H3)*100000</f>
        <v>0</v>
      </c>
      <c r="K3" s="20">
        <f t="shared" ref="K3:K53" si="4">(B3+E3+H3)/3</f>
        <v>8663.666667</v>
      </c>
      <c r="L3" s="21">
        <f t="shared" ref="L3:L53" si="5">C3+F3+I3</f>
        <v>0</v>
      </c>
      <c r="M3" s="22">
        <f t="shared" ref="M3:M53" si="6">(L3/K3)*100000</f>
        <v>0</v>
      </c>
      <c r="N3" s="23">
        <v>8633.0</v>
      </c>
      <c r="O3" s="24">
        <v>1.0</v>
      </c>
      <c r="P3" s="25">
        <f t="shared" ref="P3:P53" si="7">(O3/N3)*100000</f>
        <v>11.58345882</v>
      </c>
      <c r="Q3" s="26">
        <v>10775.0</v>
      </c>
      <c r="R3" s="24">
        <v>1.0</v>
      </c>
      <c r="S3" s="25">
        <f t="shared" ref="S3:S53" si="8">(R3/Q3)*100000</f>
        <v>9.280742459</v>
      </c>
      <c r="T3" s="26">
        <v>10930.0</v>
      </c>
      <c r="U3" s="24">
        <v>1.0</v>
      </c>
      <c r="V3" s="25">
        <f t="shared" ref="V3:V53" si="9">(U3/T3)*100000</f>
        <v>9.149130833</v>
      </c>
      <c r="W3" s="27">
        <f t="shared" ref="W3:W53" si="10">(B3+E3+H3+N3+Q3+T3)/6</f>
        <v>9388.166667</v>
      </c>
      <c r="X3" s="21">
        <f t="shared" ref="X3:X53" si="11">O3+R3+U3+L3</f>
        <v>3</v>
      </c>
      <c r="Y3" s="22">
        <f t="shared" ref="Y3:Y53" si="12">(X3/W3)*100000</f>
        <v>31.95512081</v>
      </c>
      <c r="Z3" s="28"/>
    </row>
    <row r="4">
      <c r="A4" s="14" t="s">
        <v>9</v>
      </c>
      <c r="B4" s="29">
        <v>1269.0</v>
      </c>
      <c r="C4" s="16">
        <v>0.0</v>
      </c>
      <c r="D4" s="17">
        <f t="shared" si="1"/>
        <v>0</v>
      </c>
      <c r="E4" s="18">
        <v>1258.0</v>
      </c>
      <c r="F4" s="19">
        <v>2.0</v>
      </c>
      <c r="G4" s="17">
        <f t="shared" si="2"/>
        <v>158.9825119</v>
      </c>
      <c r="H4" s="18">
        <v>1312.0</v>
      </c>
      <c r="I4" s="19">
        <v>1.0</v>
      </c>
      <c r="J4" s="17">
        <f t="shared" si="3"/>
        <v>76.2195122</v>
      </c>
      <c r="K4" s="20">
        <f t="shared" si="4"/>
        <v>1279.666667</v>
      </c>
      <c r="L4" s="21">
        <f t="shared" si="5"/>
        <v>3</v>
      </c>
      <c r="M4" s="22">
        <f t="shared" si="6"/>
        <v>234.4360511</v>
      </c>
      <c r="N4" s="23">
        <v>1283.0</v>
      </c>
      <c r="O4" s="24">
        <v>0.0</v>
      </c>
      <c r="P4" s="25">
        <f t="shared" si="7"/>
        <v>0</v>
      </c>
      <c r="Q4" s="26">
        <v>1285.0</v>
      </c>
      <c r="R4" s="24">
        <v>0.0</v>
      </c>
      <c r="S4" s="25">
        <f t="shared" si="8"/>
        <v>0</v>
      </c>
      <c r="T4" s="26">
        <v>1219.0</v>
      </c>
      <c r="U4" s="24">
        <v>2.0</v>
      </c>
      <c r="V4" s="25">
        <f t="shared" si="9"/>
        <v>164.0689089</v>
      </c>
      <c r="W4" s="27">
        <f t="shared" si="10"/>
        <v>1271</v>
      </c>
      <c r="X4" s="21">
        <f t="shared" si="11"/>
        <v>5</v>
      </c>
      <c r="Y4" s="22">
        <f t="shared" si="12"/>
        <v>393.3910307</v>
      </c>
      <c r="Z4" s="28"/>
    </row>
    <row r="5">
      <c r="A5" s="14" t="s">
        <v>10</v>
      </c>
      <c r="B5" s="15">
        <v>12807.0</v>
      </c>
      <c r="C5" s="30">
        <v>1.0</v>
      </c>
      <c r="D5" s="17">
        <f t="shared" si="1"/>
        <v>7.808229874</v>
      </c>
      <c r="E5" s="18">
        <v>12663.0</v>
      </c>
      <c r="F5" s="19">
        <v>3.0</v>
      </c>
      <c r="G5" s="17">
        <f t="shared" si="2"/>
        <v>23.69106847</v>
      </c>
      <c r="H5" s="18">
        <v>11955.0</v>
      </c>
      <c r="I5" s="19">
        <v>0.0</v>
      </c>
      <c r="J5" s="17">
        <f t="shared" si="3"/>
        <v>0</v>
      </c>
      <c r="K5" s="20">
        <f t="shared" si="4"/>
        <v>12475</v>
      </c>
      <c r="L5" s="20">
        <f t="shared" si="5"/>
        <v>4</v>
      </c>
      <c r="M5" s="22">
        <f t="shared" si="6"/>
        <v>32.06412826</v>
      </c>
      <c r="N5" s="23">
        <v>13014.0</v>
      </c>
      <c r="O5" s="24">
        <v>1.0</v>
      </c>
      <c r="P5" s="25">
        <f t="shared" si="7"/>
        <v>7.68403258</v>
      </c>
      <c r="Q5" s="26">
        <v>12069.0</v>
      </c>
      <c r="R5" s="24">
        <v>3.0</v>
      </c>
      <c r="S5" s="25">
        <f t="shared" si="8"/>
        <v>24.85707184</v>
      </c>
      <c r="T5" s="26">
        <v>12606.0</v>
      </c>
      <c r="U5" s="24">
        <v>5.0</v>
      </c>
      <c r="V5" s="25">
        <f t="shared" si="9"/>
        <v>39.66365223</v>
      </c>
      <c r="W5" s="27">
        <f t="shared" si="10"/>
        <v>12519</v>
      </c>
      <c r="X5" s="20">
        <f t="shared" si="11"/>
        <v>13</v>
      </c>
      <c r="Y5" s="22">
        <f t="shared" si="12"/>
        <v>103.8421599</v>
      </c>
      <c r="Z5" s="28"/>
    </row>
    <row r="6">
      <c r="A6" s="14" t="s">
        <v>11</v>
      </c>
      <c r="B6" s="15">
        <v>5860.0</v>
      </c>
      <c r="C6" s="16">
        <v>1.0</v>
      </c>
      <c r="D6" s="17">
        <f t="shared" si="1"/>
        <v>17.06484642</v>
      </c>
      <c r="E6" s="18">
        <v>5917.0</v>
      </c>
      <c r="F6" s="19">
        <v>0.0</v>
      </c>
      <c r="G6" s="17">
        <f t="shared" si="2"/>
        <v>0</v>
      </c>
      <c r="H6" s="18">
        <v>5893.0</v>
      </c>
      <c r="I6" s="19">
        <v>0.0</v>
      </c>
      <c r="J6" s="17">
        <f t="shared" si="3"/>
        <v>0</v>
      </c>
      <c r="K6" s="20">
        <f t="shared" si="4"/>
        <v>5890</v>
      </c>
      <c r="L6" s="21">
        <f t="shared" si="5"/>
        <v>1</v>
      </c>
      <c r="M6" s="22">
        <f t="shared" si="6"/>
        <v>16.97792869</v>
      </c>
      <c r="N6" s="23">
        <v>5836.0</v>
      </c>
      <c r="O6" s="24">
        <v>0.0</v>
      </c>
      <c r="P6" s="25">
        <f t="shared" si="7"/>
        <v>0</v>
      </c>
      <c r="Q6" s="26">
        <v>5763.0</v>
      </c>
      <c r="R6" s="24">
        <v>1.0</v>
      </c>
      <c r="S6" s="25">
        <f t="shared" si="8"/>
        <v>17.35207357</v>
      </c>
      <c r="T6" s="26">
        <v>6175.0</v>
      </c>
      <c r="U6" s="24">
        <v>2.0</v>
      </c>
      <c r="V6" s="25">
        <f t="shared" si="9"/>
        <v>32.38866397</v>
      </c>
      <c r="W6" s="27">
        <f t="shared" si="10"/>
        <v>5907.333333</v>
      </c>
      <c r="X6" s="21">
        <f t="shared" si="11"/>
        <v>4</v>
      </c>
      <c r="Y6" s="22">
        <f t="shared" si="12"/>
        <v>67.7124478</v>
      </c>
      <c r="Z6" s="28"/>
    </row>
    <row r="7">
      <c r="A7" s="14" t="s">
        <v>12</v>
      </c>
      <c r="B7" s="15">
        <v>77402.0</v>
      </c>
      <c r="C7" s="30">
        <v>5.0</v>
      </c>
      <c r="D7" s="17">
        <f t="shared" si="1"/>
        <v>6.459781401</v>
      </c>
      <c r="E7" s="18">
        <v>77190.0</v>
      </c>
      <c r="F7" s="19">
        <v>4.0</v>
      </c>
      <c r="G7" s="17">
        <f t="shared" si="2"/>
        <v>5.182018396</v>
      </c>
      <c r="H7" s="18">
        <v>76912.0</v>
      </c>
      <c r="I7" s="19">
        <v>6.0</v>
      </c>
      <c r="J7" s="17">
        <f t="shared" si="3"/>
        <v>7.801123362</v>
      </c>
      <c r="K7" s="20">
        <f t="shared" si="4"/>
        <v>77168</v>
      </c>
      <c r="L7" s="20">
        <f t="shared" si="5"/>
        <v>15</v>
      </c>
      <c r="M7" s="22">
        <f t="shared" si="6"/>
        <v>19.43810906</v>
      </c>
      <c r="N7" s="23">
        <v>77073.0</v>
      </c>
      <c r="O7" s="24">
        <v>2.0</v>
      </c>
      <c r="P7" s="25">
        <f t="shared" si="7"/>
        <v>2.594942457</v>
      </c>
      <c r="Q7" s="26">
        <v>77584.0</v>
      </c>
      <c r="R7" s="24">
        <v>4.0</v>
      </c>
      <c r="S7" s="25">
        <f t="shared" si="8"/>
        <v>5.155702207</v>
      </c>
      <c r="T7" s="26">
        <v>78996.0</v>
      </c>
      <c r="U7" s="24">
        <v>5.0</v>
      </c>
      <c r="V7" s="25">
        <f t="shared" si="9"/>
        <v>6.329434402</v>
      </c>
      <c r="W7" s="27">
        <f t="shared" si="10"/>
        <v>77526.16667</v>
      </c>
      <c r="X7" s="20">
        <f t="shared" si="11"/>
        <v>26</v>
      </c>
      <c r="Y7" s="22">
        <f t="shared" si="12"/>
        <v>33.53706383</v>
      </c>
      <c r="Z7" s="28"/>
    </row>
    <row r="8">
      <c r="A8" s="14" t="s">
        <v>13</v>
      </c>
      <c r="B8" s="15">
        <v>11835.0</v>
      </c>
      <c r="C8" s="30">
        <v>1.0</v>
      </c>
      <c r="D8" s="17">
        <f t="shared" si="1"/>
        <v>8.449514153</v>
      </c>
      <c r="E8" s="18">
        <v>10478.0</v>
      </c>
      <c r="F8" s="19">
        <v>0.0</v>
      </c>
      <c r="G8" s="17">
        <f t="shared" si="2"/>
        <v>0</v>
      </c>
      <c r="H8" s="18">
        <v>11981.0</v>
      </c>
      <c r="I8" s="19">
        <v>1.0</v>
      </c>
      <c r="J8" s="17">
        <f t="shared" si="3"/>
        <v>8.346548702</v>
      </c>
      <c r="K8" s="20">
        <f t="shared" si="4"/>
        <v>11431.33333</v>
      </c>
      <c r="L8" s="20">
        <f t="shared" si="5"/>
        <v>2</v>
      </c>
      <c r="M8" s="22">
        <f t="shared" si="6"/>
        <v>17.49577186</v>
      </c>
      <c r="N8" s="23">
        <v>11566.0</v>
      </c>
      <c r="O8" s="24">
        <v>1.0</v>
      </c>
      <c r="P8" s="25">
        <f t="shared" si="7"/>
        <v>8.646031472</v>
      </c>
      <c r="Q8" s="26">
        <v>11255.0</v>
      </c>
      <c r="R8" s="24">
        <v>2.0</v>
      </c>
      <c r="S8" s="25">
        <f t="shared" si="8"/>
        <v>17.76988005</v>
      </c>
      <c r="T8" s="26">
        <v>11536.0</v>
      </c>
      <c r="U8" s="24">
        <v>1.0</v>
      </c>
      <c r="V8" s="25">
        <f t="shared" si="9"/>
        <v>8.66851595</v>
      </c>
      <c r="W8" s="27">
        <f t="shared" si="10"/>
        <v>11441.83333</v>
      </c>
      <c r="X8" s="20">
        <f t="shared" si="11"/>
        <v>6</v>
      </c>
      <c r="Y8" s="22">
        <f t="shared" si="12"/>
        <v>52.43914874</v>
      </c>
      <c r="Z8" s="28"/>
    </row>
    <row r="9">
      <c r="A9" s="14" t="s">
        <v>14</v>
      </c>
      <c r="B9" s="15">
        <v>7918.0</v>
      </c>
      <c r="C9" s="16">
        <v>0.0</v>
      </c>
      <c r="D9" s="17">
        <f t="shared" si="1"/>
        <v>0</v>
      </c>
      <c r="E9" s="18">
        <v>8634.0</v>
      </c>
      <c r="F9" s="19">
        <v>0.0</v>
      </c>
      <c r="G9" s="17">
        <f t="shared" si="2"/>
        <v>0</v>
      </c>
      <c r="H9" s="18">
        <v>8517.0</v>
      </c>
      <c r="I9" s="19">
        <v>0.0</v>
      </c>
      <c r="J9" s="17">
        <f t="shared" si="3"/>
        <v>0</v>
      </c>
      <c r="K9" s="20">
        <f t="shared" si="4"/>
        <v>8356.333333</v>
      </c>
      <c r="L9" s="21">
        <f t="shared" si="5"/>
        <v>0</v>
      </c>
      <c r="M9" s="22">
        <f t="shared" si="6"/>
        <v>0</v>
      </c>
      <c r="N9" s="23">
        <v>8474.0</v>
      </c>
      <c r="O9" s="24">
        <v>0.0</v>
      </c>
      <c r="P9" s="25">
        <f t="shared" si="7"/>
        <v>0</v>
      </c>
      <c r="Q9" s="26">
        <v>8355.0</v>
      </c>
      <c r="R9" s="24">
        <v>0.0</v>
      </c>
      <c r="S9" s="25">
        <f t="shared" si="8"/>
        <v>0</v>
      </c>
      <c r="T9" s="26">
        <v>8619.0</v>
      </c>
      <c r="U9" s="24">
        <v>0.0</v>
      </c>
      <c r="V9" s="25">
        <f t="shared" si="9"/>
        <v>0</v>
      </c>
      <c r="W9" s="27">
        <f t="shared" si="10"/>
        <v>8419.5</v>
      </c>
      <c r="X9" s="21">
        <f t="shared" si="11"/>
        <v>0</v>
      </c>
      <c r="Y9" s="22">
        <f t="shared" si="12"/>
        <v>0</v>
      </c>
      <c r="Z9" s="28"/>
    </row>
    <row r="10">
      <c r="A10" s="14" t="s">
        <v>15</v>
      </c>
      <c r="B10" s="15">
        <v>2239.0</v>
      </c>
      <c r="C10" s="16">
        <v>0.0</v>
      </c>
      <c r="D10" s="17">
        <f t="shared" si="1"/>
        <v>0</v>
      </c>
      <c r="E10" s="18">
        <v>2194.0</v>
      </c>
      <c r="F10" s="19">
        <v>0.0</v>
      </c>
      <c r="G10" s="17">
        <f t="shared" si="2"/>
        <v>0</v>
      </c>
      <c r="H10" s="18">
        <v>2339.0</v>
      </c>
      <c r="I10" s="19">
        <v>0.0</v>
      </c>
      <c r="J10" s="17">
        <f t="shared" si="3"/>
        <v>0</v>
      </c>
      <c r="K10" s="20">
        <f t="shared" si="4"/>
        <v>2257.333333</v>
      </c>
      <c r="L10" s="21">
        <f t="shared" si="5"/>
        <v>0</v>
      </c>
      <c r="M10" s="22">
        <f t="shared" si="6"/>
        <v>0</v>
      </c>
      <c r="N10" s="23">
        <v>2302.0</v>
      </c>
      <c r="O10" s="24">
        <v>0.0</v>
      </c>
      <c r="P10" s="25">
        <f t="shared" si="7"/>
        <v>0</v>
      </c>
      <c r="Q10" s="26">
        <v>2274.0</v>
      </c>
      <c r="R10" s="24">
        <v>0.0</v>
      </c>
      <c r="S10" s="25">
        <f t="shared" si="8"/>
        <v>0</v>
      </c>
      <c r="T10" s="26">
        <v>2323.0</v>
      </c>
      <c r="U10" s="24">
        <v>0.0</v>
      </c>
      <c r="V10" s="25">
        <f t="shared" si="9"/>
        <v>0</v>
      </c>
      <c r="W10" s="27">
        <f t="shared" si="10"/>
        <v>2278.5</v>
      </c>
      <c r="X10" s="21">
        <f t="shared" si="11"/>
        <v>0</v>
      </c>
      <c r="Y10" s="22">
        <f t="shared" si="12"/>
        <v>0</v>
      </c>
      <c r="Z10" s="28"/>
    </row>
    <row r="11">
      <c r="A11" s="31" t="s">
        <v>16</v>
      </c>
      <c r="B11" s="15">
        <v>4264.0</v>
      </c>
      <c r="C11" s="16">
        <v>0.0</v>
      </c>
      <c r="D11" s="17">
        <f t="shared" si="1"/>
        <v>0</v>
      </c>
      <c r="E11" s="18">
        <v>4535.0</v>
      </c>
      <c r="F11" s="19">
        <v>0.0</v>
      </c>
      <c r="G11" s="17">
        <f t="shared" si="2"/>
        <v>0</v>
      </c>
      <c r="H11" s="18">
        <v>4579.0</v>
      </c>
      <c r="I11" s="19">
        <v>0.0</v>
      </c>
      <c r="J11" s="17">
        <f t="shared" si="3"/>
        <v>0</v>
      </c>
      <c r="K11" s="20">
        <f t="shared" si="4"/>
        <v>4459.333333</v>
      </c>
      <c r="L11" s="21">
        <f t="shared" si="5"/>
        <v>0</v>
      </c>
      <c r="M11" s="22">
        <f t="shared" si="6"/>
        <v>0</v>
      </c>
      <c r="N11" s="23">
        <v>4315.0</v>
      </c>
      <c r="O11" s="24">
        <v>0.0</v>
      </c>
      <c r="P11" s="25">
        <f t="shared" si="7"/>
        <v>0</v>
      </c>
      <c r="Q11" s="26">
        <v>4315.0</v>
      </c>
      <c r="R11" s="24">
        <v>0.0</v>
      </c>
      <c r="S11" s="25">
        <f t="shared" si="8"/>
        <v>0</v>
      </c>
      <c r="T11" s="26">
        <v>3945.0</v>
      </c>
      <c r="U11" s="24">
        <v>0.0</v>
      </c>
      <c r="V11" s="25">
        <f t="shared" si="9"/>
        <v>0</v>
      </c>
      <c r="W11" s="27">
        <f t="shared" si="10"/>
        <v>4325.5</v>
      </c>
      <c r="X11" s="21">
        <f t="shared" si="11"/>
        <v>0</v>
      </c>
      <c r="Y11" s="22">
        <f t="shared" si="12"/>
        <v>0</v>
      </c>
      <c r="Z11" s="28"/>
    </row>
    <row r="12">
      <c r="A12" s="14" t="s">
        <v>17</v>
      </c>
      <c r="B12" s="15">
        <v>36287.0</v>
      </c>
      <c r="C12" s="30">
        <v>1.0</v>
      </c>
      <c r="D12" s="17">
        <f t="shared" si="1"/>
        <v>2.755807865</v>
      </c>
      <c r="E12" s="18">
        <v>36054.0</v>
      </c>
      <c r="F12" s="19">
        <v>4.0</v>
      </c>
      <c r="G12" s="17">
        <f t="shared" si="2"/>
        <v>11.09446941</v>
      </c>
      <c r="H12" s="18">
        <v>42346.0</v>
      </c>
      <c r="I12" s="19">
        <v>2.0</v>
      </c>
      <c r="J12" s="17">
        <f t="shared" si="3"/>
        <v>4.722996269</v>
      </c>
      <c r="K12" s="20">
        <f t="shared" si="4"/>
        <v>38229</v>
      </c>
      <c r="L12" s="20">
        <f t="shared" si="5"/>
        <v>7</v>
      </c>
      <c r="M12" s="22">
        <f t="shared" si="6"/>
        <v>18.31070653</v>
      </c>
      <c r="N12" s="23">
        <v>40919.0</v>
      </c>
      <c r="O12" s="24">
        <v>2.0</v>
      </c>
      <c r="P12" s="25">
        <f t="shared" si="7"/>
        <v>4.887704978</v>
      </c>
      <c r="Q12" s="26">
        <v>44613.0</v>
      </c>
      <c r="R12" s="24">
        <v>7.0</v>
      </c>
      <c r="S12" s="25">
        <f t="shared" si="8"/>
        <v>15.6904938</v>
      </c>
      <c r="T12" s="26">
        <v>44238.0</v>
      </c>
      <c r="U12" s="24">
        <v>4.0</v>
      </c>
      <c r="V12" s="25">
        <f t="shared" si="9"/>
        <v>9.04200009</v>
      </c>
      <c r="W12" s="27">
        <f t="shared" si="10"/>
        <v>40742.83333</v>
      </c>
      <c r="X12" s="20">
        <f t="shared" si="11"/>
        <v>20</v>
      </c>
      <c r="Y12" s="22">
        <f t="shared" si="12"/>
        <v>49.08838773</v>
      </c>
      <c r="Z12" s="28"/>
    </row>
    <row r="13">
      <c r="A13" s="14" t="s">
        <v>18</v>
      </c>
      <c r="B13" s="15">
        <v>19690.0</v>
      </c>
      <c r="C13" s="30">
        <v>1.0</v>
      </c>
      <c r="D13" s="17">
        <f t="shared" si="1"/>
        <v>5.078720163</v>
      </c>
      <c r="E13" s="18">
        <v>19881.0</v>
      </c>
      <c r="F13" s="19">
        <v>2.0</v>
      </c>
      <c r="G13" s="17">
        <f t="shared" si="2"/>
        <v>10.05985614</v>
      </c>
      <c r="H13" s="18">
        <v>21498.0</v>
      </c>
      <c r="I13" s="19">
        <v>0.0</v>
      </c>
      <c r="J13" s="17">
        <f t="shared" si="3"/>
        <v>0</v>
      </c>
      <c r="K13" s="20">
        <f t="shared" si="4"/>
        <v>20356.33333</v>
      </c>
      <c r="L13" s="20">
        <f t="shared" si="5"/>
        <v>3</v>
      </c>
      <c r="M13" s="22">
        <f t="shared" si="6"/>
        <v>14.73742816</v>
      </c>
      <c r="N13" s="23">
        <v>26067.0</v>
      </c>
      <c r="O13" s="24">
        <v>1.0</v>
      </c>
      <c r="P13" s="25">
        <f t="shared" si="7"/>
        <v>3.836268078</v>
      </c>
      <c r="Q13" s="26">
        <v>25332.0</v>
      </c>
      <c r="R13" s="24">
        <v>4.0</v>
      </c>
      <c r="S13" s="25">
        <f t="shared" si="8"/>
        <v>15.79030475</v>
      </c>
      <c r="T13" s="26">
        <v>24581.0</v>
      </c>
      <c r="U13" s="24">
        <v>7.0</v>
      </c>
      <c r="V13" s="25">
        <f t="shared" si="9"/>
        <v>28.4772792</v>
      </c>
      <c r="W13" s="27">
        <f t="shared" si="10"/>
        <v>22841.5</v>
      </c>
      <c r="X13" s="20">
        <f t="shared" si="11"/>
        <v>15</v>
      </c>
      <c r="Y13" s="22">
        <f t="shared" si="12"/>
        <v>65.66994287</v>
      </c>
      <c r="Z13" s="28"/>
    </row>
    <row r="14">
      <c r="A14" s="14" t="s">
        <v>19</v>
      </c>
      <c r="B14" s="15">
        <v>2939.0</v>
      </c>
      <c r="C14" s="16">
        <v>0.0</v>
      </c>
      <c r="D14" s="17">
        <f t="shared" si="1"/>
        <v>0</v>
      </c>
      <c r="E14" s="18">
        <v>3006.0</v>
      </c>
      <c r="F14" s="19">
        <v>0.0</v>
      </c>
      <c r="G14" s="17">
        <f t="shared" si="2"/>
        <v>0</v>
      </c>
      <c r="H14" s="18">
        <v>2886.0</v>
      </c>
      <c r="I14" s="19">
        <v>0.0</v>
      </c>
      <c r="J14" s="17">
        <f t="shared" si="3"/>
        <v>0</v>
      </c>
      <c r="K14" s="20">
        <f t="shared" si="4"/>
        <v>2943.666667</v>
      </c>
      <c r="L14" s="21">
        <f t="shared" si="5"/>
        <v>0</v>
      </c>
      <c r="M14" s="22">
        <f t="shared" si="6"/>
        <v>0</v>
      </c>
      <c r="N14" s="23">
        <v>2942.0</v>
      </c>
      <c r="O14" s="24">
        <v>0.0</v>
      </c>
      <c r="P14" s="25">
        <f t="shared" si="7"/>
        <v>0</v>
      </c>
      <c r="Q14" s="26">
        <v>2960.0</v>
      </c>
      <c r="R14" s="24">
        <v>0.0</v>
      </c>
      <c r="S14" s="25">
        <f t="shared" si="8"/>
        <v>0</v>
      </c>
      <c r="T14" s="26">
        <v>2947.0</v>
      </c>
      <c r="U14" s="24">
        <v>0.0</v>
      </c>
      <c r="V14" s="25">
        <f t="shared" si="9"/>
        <v>0</v>
      </c>
      <c r="W14" s="27">
        <f t="shared" si="10"/>
        <v>2946.666667</v>
      </c>
      <c r="X14" s="21">
        <f t="shared" si="11"/>
        <v>0</v>
      </c>
      <c r="Y14" s="22">
        <f t="shared" si="12"/>
        <v>0</v>
      </c>
      <c r="Z14" s="28"/>
    </row>
    <row r="15">
      <c r="A15" s="14" t="s">
        <v>20</v>
      </c>
      <c r="B15" s="15">
        <v>2766.0</v>
      </c>
      <c r="C15" s="16">
        <v>1.0</v>
      </c>
      <c r="D15" s="17">
        <f t="shared" si="1"/>
        <v>36.15328995</v>
      </c>
      <c r="E15" s="18">
        <v>2725.0</v>
      </c>
      <c r="F15" s="19">
        <v>0.0</v>
      </c>
      <c r="G15" s="17">
        <f t="shared" si="2"/>
        <v>0</v>
      </c>
      <c r="H15" s="18">
        <v>2707.0</v>
      </c>
      <c r="I15" s="19">
        <v>0.0</v>
      </c>
      <c r="J15" s="17">
        <f t="shared" si="3"/>
        <v>0</v>
      </c>
      <c r="K15" s="20">
        <f t="shared" si="4"/>
        <v>2732.666667</v>
      </c>
      <c r="L15" s="21">
        <f t="shared" si="5"/>
        <v>1</v>
      </c>
      <c r="M15" s="22">
        <f t="shared" si="6"/>
        <v>36.59429129</v>
      </c>
      <c r="N15" s="23">
        <v>2737.0</v>
      </c>
      <c r="O15" s="24">
        <v>0.0</v>
      </c>
      <c r="P15" s="25">
        <f t="shared" si="7"/>
        <v>0</v>
      </c>
      <c r="Q15" s="26">
        <v>2759.0</v>
      </c>
      <c r="R15" s="24">
        <v>0.0</v>
      </c>
      <c r="S15" s="25">
        <f t="shared" si="8"/>
        <v>0</v>
      </c>
      <c r="T15" s="26">
        <v>2793.0</v>
      </c>
      <c r="U15" s="24">
        <v>0.0</v>
      </c>
      <c r="V15" s="25">
        <f t="shared" si="9"/>
        <v>0</v>
      </c>
      <c r="W15" s="27">
        <f t="shared" si="10"/>
        <v>2747.833333</v>
      </c>
      <c r="X15" s="21">
        <f t="shared" si="11"/>
        <v>1</v>
      </c>
      <c r="Y15" s="22">
        <f t="shared" si="12"/>
        <v>36.39230909</v>
      </c>
      <c r="Z15" s="28"/>
    </row>
    <row r="16">
      <c r="A16" s="14" t="s">
        <v>21</v>
      </c>
      <c r="B16" s="15">
        <v>13295.0</v>
      </c>
      <c r="C16" s="30">
        <v>1.0</v>
      </c>
      <c r="D16" s="17">
        <f t="shared" si="1"/>
        <v>7.521624671</v>
      </c>
      <c r="E16" s="18">
        <v>24358.0</v>
      </c>
      <c r="F16" s="19">
        <v>0.0</v>
      </c>
      <c r="G16" s="17">
        <f t="shared" si="2"/>
        <v>0</v>
      </c>
      <c r="H16" s="18">
        <v>9420.0</v>
      </c>
      <c r="I16" s="19">
        <v>1.0</v>
      </c>
      <c r="J16" s="17">
        <f t="shared" si="3"/>
        <v>10.61571125</v>
      </c>
      <c r="K16" s="20">
        <f t="shared" si="4"/>
        <v>15691</v>
      </c>
      <c r="L16" s="20">
        <f t="shared" si="5"/>
        <v>2</v>
      </c>
      <c r="M16" s="22">
        <f t="shared" si="6"/>
        <v>12.74616022</v>
      </c>
      <c r="N16" s="23">
        <v>31893.0</v>
      </c>
      <c r="O16" s="24">
        <v>0.0</v>
      </c>
      <c r="P16" s="25">
        <f t="shared" si="7"/>
        <v>0</v>
      </c>
      <c r="Q16" s="26">
        <v>33080.0</v>
      </c>
      <c r="R16" s="24">
        <v>1.0</v>
      </c>
      <c r="S16" s="25">
        <f t="shared" si="8"/>
        <v>3.022974607</v>
      </c>
      <c r="T16" s="26">
        <v>35443.0</v>
      </c>
      <c r="U16" s="24">
        <v>4.0</v>
      </c>
      <c r="V16" s="25">
        <f t="shared" si="9"/>
        <v>11.28572638</v>
      </c>
      <c r="W16" s="27">
        <f t="shared" si="10"/>
        <v>24581.5</v>
      </c>
      <c r="X16" s="20">
        <f t="shared" si="11"/>
        <v>7</v>
      </c>
      <c r="Y16" s="22">
        <f t="shared" si="12"/>
        <v>28.47669996</v>
      </c>
      <c r="Z16" s="28"/>
    </row>
    <row r="17">
      <c r="A17" s="14" t="s">
        <v>22</v>
      </c>
      <c r="B17" s="15">
        <v>8169.0</v>
      </c>
      <c r="C17" s="16">
        <v>0.0</v>
      </c>
      <c r="D17" s="17">
        <f t="shared" si="1"/>
        <v>0</v>
      </c>
      <c r="E17" s="18">
        <v>8763.0</v>
      </c>
      <c r="F17" s="19">
        <v>3.0</v>
      </c>
      <c r="G17" s="17">
        <f t="shared" si="2"/>
        <v>34.23485108</v>
      </c>
      <c r="H17" s="18">
        <v>7054.0</v>
      </c>
      <c r="I17" s="19">
        <v>1.0</v>
      </c>
      <c r="J17" s="17">
        <f t="shared" si="3"/>
        <v>14.17635384</v>
      </c>
      <c r="K17" s="20">
        <f t="shared" si="4"/>
        <v>7995.333333</v>
      </c>
      <c r="L17" s="21">
        <f t="shared" si="5"/>
        <v>4</v>
      </c>
      <c r="M17" s="22">
        <f t="shared" si="6"/>
        <v>50.02918369</v>
      </c>
      <c r="N17" s="23">
        <v>8803.0</v>
      </c>
      <c r="O17" s="24">
        <v>0.0</v>
      </c>
      <c r="P17" s="25">
        <f t="shared" si="7"/>
        <v>0</v>
      </c>
      <c r="Q17" s="26">
        <v>10639.0</v>
      </c>
      <c r="R17" s="24">
        <v>2.0</v>
      </c>
      <c r="S17" s="25">
        <f t="shared" si="8"/>
        <v>18.79875928</v>
      </c>
      <c r="T17" s="26">
        <v>10569.0</v>
      </c>
      <c r="U17" s="24">
        <v>0.0</v>
      </c>
      <c r="V17" s="25">
        <f t="shared" si="9"/>
        <v>0</v>
      </c>
      <c r="W17" s="27">
        <f t="shared" si="10"/>
        <v>8999.5</v>
      </c>
      <c r="X17" s="21">
        <f t="shared" si="11"/>
        <v>6</v>
      </c>
      <c r="Y17" s="22">
        <f t="shared" si="12"/>
        <v>66.67037058</v>
      </c>
      <c r="Z17" s="28"/>
    </row>
    <row r="18">
      <c r="A18" s="14" t="s">
        <v>23</v>
      </c>
      <c r="B18" s="15">
        <v>5183.0</v>
      </c>
      <c r="C18" s="16">
        <v>0.0</v>
      </c>
      <c r="D18" s="17">
        <f t="shared" si="1"/>
        <v>0</v>
      </c>
      <c r="E18" s="18">
        <v>5003.0</v>
      </c>
      <c r="F18" s="19">
        <v>0.0</v>
      </c>
      <c r="G18" s="17">
        <f t="shared" si="2"/>
        <v>0</v>
      </c>
      <c r="H18" s="18">
        <v>5035.0</v>
      </c>
      <c r="I18" s="19">
        <v>1.0</v>
      </c>
      <c r="J18" s="17">
        <f t="shared" si="3"/>
        <v>19.86097319</v>
      </c>
      <c r="K18" s="20">
        <f t="shared" si="4"/>
        <v>5073.666667</v>
      </c>
      <c r="L18" s="21">
        <f t="shared" si="5"/>
        <v>1</v>
      </c>
      <c r="M18" s="22">
        <f t="shared" si="6"/>
        <v>19.70961172</v>
      </c>
      <c r="N18" s="23">
        <v>4695.0</v>
      </c>
      <c r="O18" s="24">
        <v>0.0</v>
      </c>
      <c r="P18" s="25">
        <f t="shared" si="7"/>
        <v>0</v>
      </c>
      <c r="Q18" s="26">
        <v>5076.0</v>
      </c>
      <c r="R18" s="24">
        <v>1.0</v>
      </c>
      <c r="S18" s="25">
        <f t="shared" si="8"/>
        <v>19.70055162</v>
      </c>
      <c r="T18" s="26">
        <v>5303.0</v>
      </c>
      <c r="U18" s="24">
        <v>0.0</v>
      </c>
      <c r="V18" s="25">
        <f t="shared" si="9"/>
        <v>0</v>
      </c>
      <c r="W18" s="27">
        <f t="shared" si="10"/>
        <v>5049.166667</v>
      </c>
      <c r="X18" s="21">
        <f t="shared" si="11"/>
        <v>2</v>
      </c>
      <c r="Y18" s="22">
        <f t="shared" si="12"/>
        <v>39.61049678</v>
      </c>
      <c r="Z18" s="28"/>
    </row>
    <row r="19">
      <c r="A19" s="14" t="s">
        <v>24</v>
      </c>
      <c r="B19" s="15">
        <v>5864.0</v>
      </c>
      <c r="C19" s="16">
        <v>0.0</v>
      </c>
      <c r="D19" s="17">
        <f t="shared" si="1"/>
        <v>0</v>
      </c>
      <c r="E19" s="18">
        <v>6804.0</v>
      </c>
      <c r="F19" s="19">
        <v>1.0</v>
      </c>
      <c r="G19" s="17">
        <f t="shared" si="2"/>
        <v>14.69723692</v>
      </c>
      <c r="H19" s="18">
        <v>6174.0</v>
      </c>
      <c r="I19" s="19">
        <v>0.0</v>
      </c>
      <c r="J19" s="17">
        <f t="shared" si="3"/>
        <v>0</v>
      </c>
      <c r="K19" s="20">
        <f t="shared" si="4"/>
        <v>6280.666667</v>
      </c>
      <c r="L19" s="21">
        <f t="shared" si="5"/>
        <v>1</v>
      </c>
      <c r="M19" s="22">
        <f t="shared" si="6"/>
        <v>15.92187666</v>
      </c>
      <c r="N19" s="23">
        <v>6455.0</v>
      </c>
      <c r="O19" s="24">
        <v>2.0</v>
      </c>
      <c r="P19" s="25">
        <f t="shared" si="7"/>
        <v>30.98373354</v>
      </c>
      <c r="Q19" s="26">
        <v>6594.0</v>
      </c>
      <c r="R19" s="24">
        <v>1.0</v>
      </c>
      <c r="S19" s="25">
        <f t="shared" si="8"/>
        <v>15.16530179</v>
      </c>
      <c r="T19" s="26">
        <v>6997.0</v>
      </c>
      <c r="U19" s="24">
        <v>0.0</v>
      </c>
      <c r="V19" s="25">
        <f t="shared" si="9"/>
        <v>0</v>
      </c>
      <c r="W19" s="27">
        <f t="shared" si="10"/>
        <v>6481.333333</v>
      </c>
      <c r="X19" s="21">
        <f t="shared" si="11"/>
        <v>4</v>
      </c>
      <c r="Y19" s="22">
        <f t="shared" si="12"/>
        <v>61.71569636</v>
      </c>
      <c r="Z19" s="28"/>
    </row>
    <row r="20">
      <c r="A20" s="14" t="s">
        <v>25</v>
      </c>
      <c r="B20" s="15">
        <v>6321.0</v>
      </c>
      <c r="C20" s="16">
        <v>2.0</v>
      </c>
      <c r="D20" s="17">
        <f t="shared" si="1"/>
        <v>31.6405632</v>
      </c>
      <c r="E20" s="18">
        <v>7101.0</v>
      </c>
      <c r="F20" s="19">
        <v>0.0</v>
      </c>
      <c r="G20" s="17">
        <f t="shared" si="2"/>
        <v>0</v>
      </c>
      <c r="H20" s="18">
        <v>7092.0</v>
      </c>
      <c r="I20" s="19">
        <v>2.0</v>
      </c>
      <c r="J20" s="17">
        <f t="shared" si="3"/>
        <v>28.20078962</v>
      </c>
      <c r="K20" s="20">
        <f t="shared" si="4"/>
        <v>6838</v>
      </c>
      <c r="L20" s="21">
        <f t="shared" si="5"/>
        <v>4</v>
      </c>
      <c r="M20" s="22">
        <f t="shared" si="6"/>
        <v>58.49663644</v>
      </c>
      <c r="N20" s="23">
        <v>7623.0</v>
      </c>
      <c r="O20" s="24">
        <v>2.0</v>
      </c>
      <c r="P20" s="25">
        <f t="shared" si="7"/>
        <v>26.23638987</v>
      </c>
      <c r="Q20" s="26">
        <v>7045.0</v>
      </c>
      <c r="R20" s="24">
        <v>0.0</v>
      </c>
      <c r="S20" s="25">
        <f t="shared" si="8"/>
        <v>0</v>
      </c>
      <c r="T20" s="26">
        <v>8051.0</v>
      </c>
      <c r="U20" s="24">
        <v>0.0</v>
      </c>
      <c r="V20" s="25">
        <f t="shared" si="9"/>
        <v>0</v>
      </c>
      <c r="W20" s="27">
        <f t="shared" si="10"/>
        <v>7205.5</v>
      </c>
      <c r="X20" s="21">
        <f t="shared" si="11"/>
        <v>6</v>
      </c>
      <c r="Y20" s="22">
        <f t="shared" si="12"/>
        <v>83.26972452</v>
      </c>
      <c r="Z20" s="28"/>
    </row>
    <row r="21">
      <c r="A21" s="14" t="s">
        <v>26</v>
      </c>
      <c r="B21" s="15">
        <v>9118.0</v>
      </c>
      <c r="C21" s="30">
        <v>6.0</v>
      </c>
      <c r="D21" s="17">
        <f t="shared" si="1"/>
        <v>65.80390436</v>
      </c>
      <c r="E21" s="18">
        <v>10037.0</v>
      </c>
      <c r="F21" s="19">
        <v>1.0</v>
      </c>
      <c r="G21" s="17">
        <f t="shared" si="2"/>
        <v>9.963136395</v>
      </c>
      <c r="H21" s="18">
        <v>8228.0</v>
      </c>
      <c r="I21" s="19">
        <v>1.0</v>
      </c>
      <c r="J21" s="17">
        <f t="shared" si="3"/>
        <v>12.15362178</v>
      </c>
      <c r="K21" s="20">
        <f t="shared" si="4"/>
        <v>9127.666667</v>
      </c>
      <c r="L21" s="20">
        <f t="shared" si="5"/>
        <v>8</v>
      </c>
      <c r="M21" s="22">
        <f t="shared" si="6"/>
        <v>87.64561954</v>
      </c>
      <c r="N21" s="23">
        <v>15078.0</v>
      </c>
      <c r="O21" s="24">
        <v>2.0</v>
      </c>
      <c r="P21" s="25">
        <f t="shared" si="7"/>
        <v>13.26435867</v>
      </c>
      <c r="Q21" s="26">
        <v>15572.0</v>
      </c>
      <c r="R21" s="24">
        <v>0.0</v>
      </c>
      <c r="S21" s="25">
        <f t="shared" si="8"/>
        <v>0</v>
      </c>
      <c r="T21" s="26">
        <v>13824.0</v>
      </c>
      <c r="U21" s="24">
        <v>3.0</v>
      </c>
      <c r="V21" s="25">
        <f t="shared" si="9"/>
        <v>21.70138889</v>
      </c>
      <c r="W21" s="27">
        <f t="shared" si="10"/>
        <v>11976.16667</v>
      </c>
      <c r="X21" s="20">
        <f t="shared" si="11"/>
        <v>13</v>
      </c>
      <c r="Y21" s="22">
        <f t="shared" si="12"/>
        <v>108.5489236</v>
      </c>
      <c r="Z21" s="28"/>
    </row>
    <row r="22">
      <c r="A22" s="14" t="s">
        <v>27</v>
      </c>
      <c r="B22" s="15">
        <v>2280.0</v>
      </c>
      <c r="C22" s="16">
        <v>0.0</v>
      </c>
      <c r="D22" s="17">
        <f t="shared" si="1"/>
        <v>0</v>
      </c>
      <c r="E22" s="18">
        <v>2285.0</v>
      </c>
      <c r="F22" s="19">
        <v>0.0</v>
      </c>
      <c r="G22" s="17">
        <f t="shared" si="2"/>
        <v>0</v>
      </c>
      <c r="H22" s="18">
        <v>2243.0</v>
      </c>
      <c r="I22" s="19">
        <v>0.0</v>
      </c>
      <c r="J22" s="17">
        <f t="shared" si="3"/>
        <v>0</v>
      </c>
      <c r="K22" s="20">
        <f t="shared" si="4"/>
        <v>2269.333333</v>
      </c>
      <c r="L22" s="21">
        <f t="shared" si="5"/>
        <v>0</v>
      </c>
      <c r="M22" s="22">
        <f t="shared" si="6"/>
        <v>0</v>
      </c>
      <c r="N22" s="23">
        <v>2255.0</v>
      </c>
      <c r="O22" s="24">
        <v>0.0</v>
      </c>
      <c r="P22" s="25">
        <f t="shared" si="7"/>
        <v>0</v>
      </c>
      <c r="Q22" s="26">
        <v>2257.0</v>
      </c>
      <c r="R22" s="24">
        <v>0.0</v>
      </c>
      <c r="S22" s="25">
        <f t="shared" si="8"/>
        <v>0</v>
      </c>
      <c r="T22" s="26">
        <v>2250.0</v>
      </c>
      <c r="U22" s="24">
        <v>0.0</v>
      </c>
      <c r="V22" s="25">
        <f t="shared" si="9"/>
        <v>0</v>
      </c>
      <c r="W22" s="27">
        <f t="shared" si="10"/>
        <v>2261.666667</v>
      </c>
      <c r="X22" s="21">
        <f t="shared" si="11"/>
        <v>0</v>
      </c>
      <c r="Y22" s="22">
        <f t="shared" si="12"/>
        <v>0</v>
      </c>
      <c r="Z22" s="28"/>
    </row>
    <row r="23">
      <c r="A23" s="14" t="s">
        <v>28</v>
      </c>
      <c r="B23" s="15">
        <v>17379.0</v>
      </c>
      <c r="C23" s="30">
        <v>0.0</v>
      </c>
      <c r="D23" s="17">
        <f t="shared" si="1"/>
        <v>0</v>
      </c>
      <c r="E23" s="18">
        <v>15893.0</v>
      </c>
      <c r="F23" s="19">
        <v>0.0</v>
      </c>
      <c r="G23" s="17">
        <f t="shared" si="2"/>
        <v>0</v>
      </c>
      <c r="H23" s="18">
        <v>17312.0</v>
      </c>
      <c r="I23" s="19">
        <v>1.0</v>
      </c>
      <c r="J23" s="17">
        <f t="shared" si="3"/>
        <v>5.776340111</v>
      </c>
      <c r="K23" s="20">
        <f t="shared" si="4"/>
        <v>16861.33333</v>
      </c>
      <c r="L23" s="20">
        <f t="shared" si="5"/>
        <v>1</v>
      </c>
      <c r="M23" s="22">
        <f t="shared" si="6"/>
        <v>5.930729084</v>
      </c>
      <c r="N23" s="23">
        <v>14017.0</v>
      </c>
      <c r="O23" s="24">
        <v>0.0</v>
      </c>
      <c r="P23" s="25">
        <f t="shared" si="7"/>
        <v>0</v>
      </c>
      <c r="Q23" s="26">
        <v>15452.0</v>
      </c>
      <c r="R23" s="24">
        <v>0.0</v>
      </c>
      <c r="S23" s="25">
        <f t="shared" si="8"/>
        <v>0</v>
      </c>
      <c r="T23" s="26">
        <v>15495.0</v>
      </c>
      <c r="U23" s="24">
        <v>1.0</v>
      </c>
      <c r="V23" s="25">
        <f t="shared" si="9"/>
        <v>6.45369474</v>
      </c>
      <c r="W23" s="27">
        <f t="shared" si="10"/>
        <v>15924.66667</v>
      </c>
      <c r="X23" s="20">
        <f t="shared" si="11"/>
        <v>2</v>
      </c>
      <c r="Y23" s="22">
        <f t="shared" si="12"/>
        <v>12.55913258</v>
      </c>
      <c r="Z23" s="28"/>
    </row>
    <row r="24">
      <c r="A24" s="14" t="s">
        <v>29</v>
      </c>
      <c r="B24" s="15">
        <v>17033.0</v>
      </c>
      <c r="C24" s="30">
        <v>0.0</v>
      </c>
      <c r="D24" s="17">
        <f t="shared" si="1"/>
        <v>0</v>
      </c>
      <c r="E24" s="18">
        <v>16644.0</v>
      </c>
      <c r="F24" s="19">
        <v>0.0</v>
      </c>
      <c r="G24" s="17">
        <f t="shared" si="2"/>
        <v>0</v>
      </c>
      <c r="H24" s="18">
        <v>16293.0</v>
      </c>
      <c r="I24" s="19">
        <v>1.0</v>
      </c>
      <c r="J24" s="17">
        <f t="shared" si="3"/>
        <v>6.137605106</v>
      </c>
      <c r="K24" s="20">
        <f t="shared" si="4"/>
        <v>16656.66667</v>
      </c>
      <c r="L24" s="20">
        <f t="shared" si="5"/>
        <v>1</v>
      </c>
      <c r="M24" s="22">
        <f t="shared" si="6"/>
        <v>6.003602161</v>
      </c>
      <c r="N24" s="23">
        <v>16046.0</v>
      </c>
      <c r="O24" s="24">
        <v>1.0</v>
      </c>
      <c r="P24" s="25">
        <f t="shared" si="7"/>
        <v>6.232082762</v>
      </c>
      <c r="Q24" s="26">
        <v>16325.0</v>
      </c>
      <c r="R24" s="24">
        <v>0.0</v>
      </c>
      <c r="S24" s="25">
        <f t="shared" si="8"/>
        <v>0</v>
      </c>
      <c r="T24" s="26">
        <v>16152.0</v>
      </c>
      <c r="U24" s="24">
        <v>1.0</v>
      </c>
      <c r="V24" s="25">
        <f t="shared" si="9"/>
        <v>6.191183754</v>
      </c>
      <c r="W24" s="27">
        <f t="shared" si="10"/>
        <v>16415.5</v>
      </c>
      <c r="X24" s="20">
        <f t="shared" si="11"/>
        <v>3</v>
      </c>
      <c r="Y24" s="22">
        <f t="shared" si="12"/>
        <v>18.27541044</v>
      </c>
      <c r="Z24" s="28"/>
    </row>
    <row r="25">
      <c r="A25" s="14" t="s">
        <v>30</v>
      </c>
      <c r="B25" s="15">
        <v>16996.0</v>
      </c>
      <c r="C25" s="30">
        <v>0.0</v>
      </c>
      <c r="D25" s="17">
        <f t="shared" si="1"/>
        <v>0</v>
      </c>
      <c r="E25" s="18">
        <v>17028.0</v>
      </c>
      <c r="F25" s="19">
        <v>0.0</v>
      </c>
      <c r="G25" s="17">
        <f t="shared" si="2"/>
        <v>0</v>
      </c>
      <c r="H25" s="18">
        <v>16909.0</v>
      </c>
      <c r="I25" s="19">
        <v>1.0</v>
      </c>
      <c r="J25" s="17">
        <f t="shared" si="3"/>
        <v>5.91401029</v>
      </c>
      <c r="K25" s="20">
        <f t="shared" si="4"/>
        <v>16977.66667</v>
      </c>
      <c r="L25" s="20">
        <f t="shared" si="5"/>
        <v>1</v>
      </c>
      <c r="M25" s="22">
        <f t="shared" si="6"/>
        <v>5.890090904</v>
      </c>
      <c r="N25" s="23">
        <v>17123.0</v>
      </c>
      <c r="O25" s="24">
        <v>2.0</v>
      </c>
      <c r="P25" s="25">
        <f t="shared" si="7"/>
        <v>11.68019623</v>
      </c>
      <c r="Q25" s="26">
        <v>17688.0</v>
      </c>
      <c r="R25" s="24">
        <v>2.0</v>
      </c>
      <c r="S25" s="25">
        <f t="shared" si="8"/>
        <v>11.30710086</v>
      </c>
      <c r="T25" s="26">
        <v>18229.0</v>
      </c>
      <c r="U25" s="24">
        <v>3.0</v>
      </c>
      <c r="V25" s="25">
        <f t="shared" si="9"/>
        <v>16.45729332</v>
      </c>
      <c r="W25" s="27">
        <f t="shared" si="10"/>
        <v>17328.83333</v>
      </c>
      <c r="X25" s="20">
        <f t="shared" si="11"/>
        <v>8</v>
      </c>
      <c r="Y25" s="22">
        <f t="shared" si="12"/>
        <v>46.16583151</v>
      </c>
      <c r="Z25" s="28"/>
    </row>
    <row r="26">
      <c r="A26" s="14" t="s">
        <v>31</v>
      </c>
      <c r="B26" s="15">
        <v>9211.0</v>
      </c>
      <c r="C26" s="30">
        <v>1.0</v>
      </c>
      <c r="D26" s="17">
        <f t="shared" si="1"/>
        <v>10.85658452</v>
      </c>
      <c r="E26" s="18">
        <v>8879.0</v>
      </c>
      <c r="F26" s="19">
        <v>1.0</v>
      </c>
      <c r="G26" s="17">
        <f t="shared" si="2"/>
        <v>11.26252956</v>
      </c>
      <c r="H26" s="18">
        <v>8743.0</v>
      </c>
      <c r="I26" s="19">
        <v>0.0</v>
      </c>
      <c r="J26" s="17">
        <f t="shared" si="3"/>
        <v>0</v>
      </c>
      <c r="K26" s="20">
        <f t="shared" si="4"/>
        <v>8944.333333</v>
      </c>
      <c r="L26" s="20">
        <f t="shared" si="5"/>
        <v>2</v>
      </c>
      <c r="M26" s="22">
        <f t="shared" si="6"/>
        <v>22.36052622</v>
      </c>
      <c r="N26" s="23">
        <v>8801.0</v>
      </c>
      <c r="O26" s="24">
        <v>1.0</v>
      </c>
      <c r="P26" s="25">
        <f t="shared" si="7"/>
        <v>11.36234519</v>
      </c>
      <c r="Q26" s="26">
        <v>8789.0</v>
      </c>
      <c r="R26" s="24">
        <v>1.0</v>
      </c>
      <c r="S26" s="25">
        <f t="shared" si="8"/>
        <v>11.37785869</v>
      </c>
      <c r="T26" s="26">
        <v>8825.0</v>
      </c>
      <c r="U26" s="24">
        <v>2.0</v>
      </c>
      <c r="V26" s="25">
        <f t="shared" si="9"/>
        <v>22.66288952</v>
      </c>
      <c r="W26" s="27">
        <f t="shared" si="10"/>
        <v>8874.666667</v>
      </c>
      <c r="X26" s="20">
        <f t="shared" si="11"/>
        <v>6</v>
      </c>
      <c r="Y26" s="22">
        <f t="shared" si="12"/>
        <v>67.60817308</v>
      </c>
      <c r="Z26" s="28"/>
    </row>
    <row r="27">
      <c r="A27" s="14" t="s">
        <v>32</v>
      </c>
      <c r="B27" s="15">
        <v>2415.0</v>
      </c>
      <c r="C27" s="16">
        <v>2.0</v>
      </c>
      <c r="D27" s="17">
        <f t="shared" si="1"/>
        <v>82.81573499</v>
      </c>
      <c r="E27" s="18">
        <v>2524.0</v>
      </c>
      <c r="F27" s="19">
        <v>0.0</v>
      </c>
      <c r="G27" s="17">
        <f t="shared" si="2"/>
        <v>0</v>
      </c>
      <c r="H27" s="18">
        <v>2903.0</v>
      </c>
      <c r="I27" s="19">
        <v>2.0</v>
      </c>
      <c r="J27" s="17">
        <f t="shared" si="3"/>
        <v>68.89424733</v>
      </c>
      <c r="K27" s="20">
        <f t="shared" si="4"/>
        <v>2614</v>
      </c>
      <c r="L27" s="21">
        <f t="shared" si="5"/>
        <v>4</v>
      </c>
      <c r="M27" s="22">
        <f t="shared" si="6"/>
        <v>153.0221882</v>
      </c>
      <c r="N27" s="23">
        <v>3601.0</v>
      </c>
      <c r="O27" s="24">
        <v>1.0</v>
      </c>
      <c r="P27" s="25">
        <f t="shared" si="7"/>
        <v>27.77006387</v>
      </c>
      <c r="Q27" s="26">
        <v>4036.0</v>
      </c>
      <c r="R27" s="24">
        <v>0.0</v>
      </c>
      <c r="S27" s="25">
        <f t="shared" si="8"/>
        <v>0</v>
      </c>
      <c r="T27" s="26">
        <v>6154.0</v>
      </c>
      <c r="U27" s="24">
        <v>2.0</v>
      </c>
      <c r="V27" s="25">
        <f t="shared" si="9"/>
        <v>32.49918752</v>
      </c>
      <c r="W27" s="27">
        <f t="shared" si="10"/>
        <v>3605.5</v>
      </c>
      <c r="X27" s="21">
        <f t="shared" si="11"/>
        <v>7</v>
      </c>
      <c r="Y27" s="22">
        <f t="shared" si="12"/>
        <v>194.1478297</v>
      </c>
      <c r="Z27" s="28"/>
    </row>
    <row r="28">
      <c r="A28" s="14" t="s">
        <v>33</v>
      </c>
      <c r="B28" s="15">
        <v>14347.0</v>
      </c>
      <c r="C28" s="30">
        <v>0.0</v>
      </c>
      <c r="D28" s="17">
        <f t="shared" si="1"/>
        <v>0</v>
      </c>
      <c r="E28" s="18">
        <v>14458.0</v>
      </c>
      <c r="F28" s="19">
        <v>1.0</v>
      </c>
      <c r="G28" s="17">
        <f t="shared" si="2"/>
        <v>6.916585973</v>
      </c>
      <c r="H28" s="18">
        <v>14400.0</v>
      </c>
      <c r="I28" s="19">
        <v>0.0</v>
      </c>
      <c r="J28" s="17">
        <f t="shared" si="3"/>
        <v>0</v>
      </c>
      <c r="K28" s="20">
        <f t="shared" si="4"/>
        <v>14401.66667</v>
      </c>
      <c r="L28" s="20">
        <f t="shared" si="5"/>
        <v>1</v>
      </c>
      <c r="M28" s="22">
        <f t="shared" si="6"/>
        <v>6.943640782</v>
      </c>
      <c r="N28" s="23">
        <v>13850.0</v>
      </c>
      <c r="O28" s="24">
        <v>1.0</v>
      </c>
      <c r="P28" s="25">
        <f t="shared" si="7"/>
        <v>7.220216606</v>
      </c>
      <c r="Q28" s="26">
        <v>14486.0</v>
      </c>
      <c r="R28" s="24">
        <v>2.0</v>
      </c>
      <c r="S28" s="25">
        <f t="shared" si="8"/>
        <v>13.8064338</v>
      </c>
      <c r="T28" s="26">
        <v>14600.0</v>
      </c>
      <c r="U28" s="24">
        <v>0.0</v>
      </c>
      <c r="V28" s="25">
        <f t="shared" si="9"/>
        <v>0</v>
      </c>
      <c r="W28" s="27">
        <f t="shared" si="10"/>
        <v>14356.83333</v>
      </c>
      <c r="X28" s="20">
        <f t="shared" si="11"/>
        <v>4</v>
      </c>
      <c r="Y28" s="22">
        <f t="shared" si="12"/>
        <v>27.86129718</v>
      </c>
      <c r="Z28" s="28"/>
    </row>
    <row r="29">
      <c r="A29" s="14" t="s">
        <v>34</v>
      </c>
      <c r="B29" s="15">
        <v>1853.0</v>
      </c>
      <c r="C29" s="16">
        <v>0.0</v>
      </c>
      <c r="D29" s="17">
        <f t="shared" si="1"/>
        <v>0</v>
      </c>
      <c r="E29" s="18">
        <v>1435.0</v>
      </c>
      <c r="F29" s="19">
        <v>0.0</v>
      </c>
      <c r="G29" s="17">
        <f t="shared" si="2"/>
        <v>0</v>
      </c>
      <c r="H29" s="18">
        <v>1684.0</v>
      </c>
      <c r="I29" s="19">
        <v>0.0</v>
      </c>
      <c r="J29" s="17">
        <f t="shared" si="3"/>
        <v>0</v>
      </c>
      <c r="K29" s="20">
        <f t="shared" si="4"/>
        <v>1657.333333</v>
      </c>
      <c r="L29" s="21">
        <f t="shared" si="5"/>
        <v>0</v>
      </c>
      <c r="M29" s="22">
        <f t="shared" si="6"/>
        <v>0</v>
      </c>
      <c r="N29" s="23">
        <v>1705.0</v>
      </c>
      <c r="O29" s="24">
        <v>0.0</v>
      </c>
      <c r="P29" s="25">
        <f t="shared" si="7"/>
        <v>0</v>
      </c>
      <c r="Q29" s="26">
        <v>1907.0</v>
      </c>
      <c r="R29" s="24">
        <v>0.0</v>
      </c>
      <c r="S29" s="25">
        <f t="shared" si="8"/>
        <v>0</v>
      </c>
      <c r="T29" s="26">
        <v>1859.0</v>
      </c>
      <c r="U29" s="24">
        <v>2.0</v>
      </c>
      <c r="V29" s="25">
        <f t="shared" si="9"/>
        <v>107.584723</v>
      </c>
      <c r="W29" s="27">
        <f t="shared" si="10"/>
        <v>1740.5</v>
      </c>
      <c r="X29" s="21">
        <f t="shared" si="11"/>
        <v>2</v>
      </c>
      <c r="Y29" s="22">
        <f t="shared" si="12"/>
        <v>114.9095088</v>
      </c>
      <c r="Z29" s="28"/>
    </row>
    <row r="30">
      <c r="A30" s="14" t="s">
        <v>35</v>
      </c>
      <c r="B30" s="15">
        <v>3722.0</v>
      </c>
      <c r="C30" s="16">
        <v>1.0</v>
      </c>
      <c r="D30" s="17">
        <f t="shared" si="1"/>
        <v>26.86727566</v>
      </c>
      <c r="E30" s="18">
        <v>3644.0</v>
      </c>
      <c r="F30" s="19">
        <v>0.0</v>
      </c>
      <c r="G30" s="17">
        <f t="shared" si="2"/>
        <v>0</v>
      </c>
      <c r="H30" s="18">
        <v>3497.0</v>
      </c>
      <c r="I30" s="19">
        <v>0.0</v>
      </c>
      <c r="J30" s="17">
        <f t="shared" si="3"/>
        <v>0</v>
      </c>
      <c r="K30" s="20">
        <f t="shared" si="4"/>
        <v>3621</v>
      </c>
      <c r="L30" s="21">
        <f t="shared" si="5"/>
        <v>1</v>
      </c>
      <c r="M30" s="22">
        <f t="shared" si="6"/>
        <v>27.61668048</v>
      </c>
      <c r="N30" s="23">
        <v>3535.0</v>
      </c>
      <c r="O30" s="24">
        <v>0.0</v>
      </c>
      <c r="P30" s="25">
        <f t="shared" si="7"/>
        <v>0</v>
      </c>
      <c r="Q30" s="26">
        <v>3536.0</v>
      </c>
      <c r="R30" s="24">
        <v>0.0</v>
      </c>
      <c r="S30" s="25">
        <f t="shared" si="8"/>
        <v>0</v>
      </c>
      <c r="T30" s="26">
        <v>3527.0</v>
      </c>
      <c r="U30" s="24">
        <v>0.0</v>
      </c>
      <c r="V30" s="25">
        <f t="shared" si="9"/>
        <v>0</v>
      </c>
      <c r="W30" s="27">
        <f t="shared" si="10"/>
        <v>3576.833333</v>
      </c>
      <c r="X30" s="21">
        <f t="shared" si="11"/>
        <v>1</v>
      </c>
      <c r="Y30" s="22">
        <f t="shared" si="12"/>
        <v>27.95769069</v>
      </c>
      <c r="Z30" s="28"/>
    </row>
    <row r="31">
      <c r="A31" s="14" t="s">
        <v>36</v>
      </c>
      <c r="B31" s="15">
        <v>6299.0</v>
      </c>
      <c r="C31" s="16">
        <v>1.0</v>
      </c>
      <c r="D31" s="17">
        <f t="shared" si="1"/>
        <v>15.8755358</v>
      </c>
      <c r="E31" s="18">
        <v>5501.0</v>
      </c>
      <c r="F31" s="19">
        <v>2.0</v>
      </c>
      <c r="G31" s="17">
        <f t="shared" si="2"/>
        <v>36.357026</v>
      </c>
      <c r="H31" s="18">
        <v>5359.0</v>
      </c>
      <c r="I31" s="19">
        <v>0.0</v>
      </c>
      <c r="J31" s="17">
        <f t="shared" si="3"/>
        <v>0</v>
      </c>
      <c r="K31" s="20">
        <f t="shared" si="4"/>
        <v>5719.666667</v>
      </c>
      <c r="L31" s="21">
        <f t="shared" si="5"/>
        <v>3</v>
      </c>
      <c r="M31" s="22">
        <f t="shared" si="6"/>
        <v>52.45060901</v>
      </c>
      <c r="N31" s="23">
        <v>5678.0</v>
      </c>
      <c r="O31" s="24">
        <v>1.0</v>
      </c>
      <c r="P31" s="25">
        <f t="shared" si="7"/>
        <v>17.61183515</v>
      </c>
      <c r="Q31" s="26">
        <v>4829.0</v>
      </c>
      <c r="R31" s="24">
        <v>0.0</v>
      </c>
      <c r="S31" s="25">
        <f t="shared" si="8"/>
        <v>0</v>
      </c>
      <c r="T31" s="26">
        <v>5881.0</v>
      </c>
      <c r="U31" s="24">
        <v>2.0</v>
      </c>
      <c r="V31" s="25">
        <f t="shared" si="9"/>
        <v>34.0078218</v>
      </c>
      <c r="W31" s="27">
        <f t="shared" si="10"/>
        <v>5591.166667</v>
      </c>
      <c r="X31" s="21">
        <f t="shared" si="11"/>
        <v>6</v>
      </c>
      <c r="Y31" s="22">
        <f t="shared" si="12"/>
        <v>107.3121293</v>
      </c>
      <c r="Z31" s="28"/>
    </row>
    <row r="32">
      <c r="A32" s="14" t="s">
        <v>37</v>
      </c>
      <c r="B32" s="15">
        <v>2632.0</v>
      </c>
      <c r="C32" s="16">
        <v>0.0</v>
      </c>
      <c r="D32" s="17">
        <f t="shared" si="1"/>
        <v>0</v>
      </c>
      <c r="E32" s="18">
        <v>2583.0</v>
      </c>
      <c r="F32" s="19">
        <v>1.0</v>
      </c>
      <c r="G32" s="17">
        <f t="shared" si="2"/>
        <v>38.71467286</v>
      </c>
      <c r="H32" s="18">
        <v>2612.0</v>
      </c>
      <c r="I32" s="19">
        <v>0.0</v>
      </c>
      <c r="J32" s="17">
        <f t="shared" si="3"/>
        <v>0</v>
      </c>
      <c r="K32" s="20">
        <f t="shared" si="4"/>
        <v>2609</v>
      </c>
      <c r="L32" s="21">
        <f t="shared" si="5"/>
        <v>1</v>
      </c>
      <c r="M32" s="22">
        <f t="shared" si="6"/>
        <v>38.32886163</v>
      </c>
      <c r="N32" s="23">
        <v>2629.0</v>
      </c>
      <c r="O32" s="24">
        <v>1.0</v>
      </c>
      <c r="P32" s="25">
        <f t="shared" si="7"/>
        <v>38.03727653</v>
      </c>
      <c r="Q32" s="26">
        <v>2634.0</v>
      </c>
      <c r="R32" s="24">
        <v>0.0</v>
      </c>
      <c r="S32" s="25">
        <f t="shared" si="8"/>
        <v>0</v>
      </c>
      <c r="T32" s="26">
        <v>2606.0</v>
      </c>
      <c r="U32" s="24">
        <v>0.0</v>
      </c>
      <c r="V32" s="25">
        <f t="shared" si="9"/>
        <v>0</v>
      </c>
      <c r="W32" s="27">
        <f t="shared" si="10"/>
        <v>2616</v>
      </c>
      <c r="X32" s="21">
        <f t="shared" si="11"/>
        <v>2</v>
      </c>
      <c r="Y32" s="22">
        <f t="shared" si="12"/>
        <v>76.45259939</v>
      </c>
      <c r="Z32" s="28"/>
    </row>
    <row r="33">
      <c r="A33" s="14" t="s">
        <v>38</v>
      </c>
      <c r="B33" s="15">
        <v>30272.0</v>
      </c>
      <c r="C33" s="30">
        <v>0.0</v>
      </c>
      <c r="D33" s="17">
        <f t="shared" si="1"/>
        <v>0</v>
      </c>
      <c r="E33" s="18">
        <v>29668.0</v>
      </c>
      <c r="F33" s="19">
        <v>1.0</v>
      </c>
      <c r="G33" s="17">
        <f t="shared" si="2"/>
        <v>3.370635028</v>
      </c>
      <c r="H33" s="18">
        <v>24460.0</v>
      </c>
      <c r="I33" s="19">
        <v>0.0</v>
      </c>
      <c r="J33" s="17">
        <f t="shared" si="3"/>
        <v>0</v>
      </c>
      <c r="K33" s="20">
        <f t="shared" si="4"/>
        <v>28133.33333</v>
      </c>
      <c r="L33" s="20">
        <f t="shared" si="5"/>
        <v>1</v>
      </c>
      <c r="M33" s="22">
        <f t="shared" si="6"/>
        <v>3.55450237</v>
      </c>
      <c r="N33" s="23">
        <v>28948.0</v>
      </c>
      <c r="O33" s="24">
        <v>0.0</v>
      </c>
      <c r="P33" s="25">
        <f t="shared" si="7"/>
        <v>0</v>
      </c>
      <c r="Q33" s="26">
        <v>28557.0</v>
      </c>
      <c r="R33" s="24">
        <v>2.0</v>
      </c>
      <c r="S33" s="25">
        <f t="shared" si="8"/>
        <v>7.003536786</v>
      </c>
      <c r="T33" s="26">
        <v>31065.0</v>
      </c>
      <c r="U33" s="24">
        <v>0.0</v>
      </c>
      <c r="V33" s="25">
        <f t="shared" si="9"/>
        <v>0</v>
      </c>
      <c r="W33" s="27">
        <f t="shared" si="10"/>
        <v>28828.33333</v>
      </c>
      <c r="X33" s="20">
        <f t="shared" si="11"/>
        <v>3</v>
      </c>
      <c r="Y33" s="22">
        <f t="shared" si="12"/>
        <v>10.40642886</v>
      </c>
      <c r="Z33" s="28"/>
    </row>
    <row r="34">
      <c r="A34" s="14" t="s">
        <v>39</v>
      </c>
      <c r="B34" s="32">
        <v>977.0</v>
      </c>
      <c r="C34" s="16">
        <v>2.0</v>
      </c>
      <c r="D34" s="17">
        <f t="shared" si="1"/>
        <v>204.7082907</v>
      </c>
      <c r="E34" s="18">
        <v>3341.0</v>
      </c>
      <c r="F34" s="19">
        <v>0.0</v>
      </c>
      <c r="G34" s="17">
        <f t="shared" si="2"/>
        <v>0</v>
      </c>
      <c r="H34" s="18">
        <v>353.0</v>
      </c>
      <c r="I34" s="19">
        <v>0.0</v>
      </c>
      <c r="J34" s="17">
        <f t="shared" si="3"/>
        <v>0</v>
      </c>
      <c r="K34" s="20">
        <f t="shared" si="4"/>
        <v>1557</v>
      </c>
      <c r="L34" s="21">
        <f t="shared" si="5"/>
        <v>2</v>
      </c>
      <c r="M34" s="22">
        <f t="shared" si="6"/>
        <v>128.4521516</v>
      </c>
      <c r="N34" s="23">
        <v>4361.0</v>
      </c>
      <c r="O34" s="24">
        <v>0.0</v>
      </c>
      <c r="P34" s="25">
        <f t="shared" si="7"/>
        <v>0</v>
      </c>
      <c r="Q34" s="26">
        <v>4504.0</v>
      </c>
      <c r="R34" s="24">
        <v>0.0</v>
      </c>
      <c r="S34" s="25">
        <f t="shared" si="8"/>
        <v>0</v>
      </c>
      <c r="T34" s="26">
        <v>4393.0</v>
      </c>
      <c r="U34" s="24">
        <v>0.0</v>
      </c>
      <c r="V34" s="25">
        <f t="shared" si="9"/>
        <v>0</v>
      </c>
      <c r="W34" s="27">
        <f t="shared" si="10"/>
        <v>2988.166667</v>
      </c>
      <c r="X34" s="21">
        <f t="shared" si="11"/>
        <v>2</v>
      </c>
      <c r="Y34" s="22">
        <f t="shared" si="12"/>
        <v>66.93067098</v>
      </c>
      <c r="Z34" s="28"/>
    </row>
    <row r="35">
      <c r="A35" s="14" t="s">
        <v>40</v>
      </c>
      <c r="B35" s="15">
        <v>60821.0</v>
      </c>
      <c r="C35" s="30">
        <v>2.0</v>
      </c>
      <c r="D35" s="17">
        <f t="shared" si="1"/>
        <v>3.28833791</v>
      </c>
      <c r="E35" s="18">
        <v>58370.0</v>
      </c>
      <c r="F35" s="19">
        <v>4.0</v>
      </c>
      <c r="G35" s="17">
        <f t="shared" si="2"/>
        <v>6.852835361</v>
      </c>
      <c r="H35" s="18">
        <v>58528.0</v>
      </c>
      <c r="I35" s="19">
        <v>1.0</v>
      </c>
      <c r="J35" s="17">
        <f t="shared" si="3"/>
        <v>1.708583926</v>
      </c>
      <c r="K35" s="20">
        <f t="shared" si="4"/>
        <v>59239.66667</v>
      </c>
      <c r="L35" s="20">
        <f t="shared" si="5"/>
        <v>7</v>
      </c>
      <c r="M35" s="22">
        <f t="shared" si="6"/>
        <v>11.8164068</v>
      </c>
      <c r="N35" s="23">
        <v>59205.0</v>
      </c>
      <c r="O35" s="24">
        <v>2.0</v>
      </c>
      <c r="P35" s="25">
        <f t="shared" si="7"/>
        <v>3.378093066</v>
      </c>
      <c r="Q35" s="26">
        <v>60938.0</v>
      </c>
      <c r="R35" s="24">
        <v>3.0</v>
      </c>
      <c r="S35" s="25">
        <f t="shared" si="8"/>
        <v>4.923036529</v>
      </c>
      <c r="T35" s="26">
        <v>61913.0</v>
      </c>
      <c r="U35" s="24">
        <v>0.0</v>
      </c>
      <c r="V35" s="25">
        <f t="shared" si="9"/>
        <v>0</v>
      </c>
      <c r="W35" s="27">
        <f t="shared" si="10"/>
        <v>59962.5</v>
      </c>
      <c r="X35" s="20">
        <f t="shared" si="11"/>
        <v>12</v>
      </c>
      <c r="Y35" s="22">
        <f t="shared" si="12"/>
        <v>20.01250782</v>
      </c>
      <c r="Z35" s="28"/>
    </row>
    <row r="36">
      <c r="A36" s="14" t="s">
        <v>41</v>
      </c>
      <c r="B36" s="15">
        <v>23775.0</v>
      </c>
      <c r="C36" s="30">
        <v>0.0</v>
      </c>
      <c r="D36" s="17">
        <f t="shared" si="1"/>
        <v>0</v>
      </c>
      <c r="E36" s="18">
        <v>23980.0</v>
      </c>
      <c r="F36" s="19">
        <v>2.0</v>
      </c>
      <c r="G36" s="17">
        <f t="shared" si="2"/>
        <v>8.34028357</v>
      </c>
      <c r="H36" s="18">
        <v>23258.0</v>
      </c>
      <c r="I36" s="19">
        <v>0.0</v>
      </c>
      <c r="J36" s="17">
        <f t="shared" si="3"/>
        <v>0</v>
      </c>
      <c r="K36" s="20">
        <f t="shared" si="4"/>
        <v>23671</v>
      </c>
      <c r="L36" s="20">
        <f t="shared" si="5"/>
        <v>2</v>
      </c>
      <c r="M36" s="22">
        <f t="shared" si="6"/>
        <v>8.449157197</v>
      </c>
      <c r="N36" s="23">
        <v>23138.0</v>
      </c>
      <c r="O36" s="24">
        <v>2.0</v>
      </c>
      <c r="P36" s="25">
        <f t="shared" si="7"/>
        <v>8.643789437</v>
      </c>
      <c r="Q36" s="26">
        <v>23077.0</v>
      </c>
      <c r="R36" s="24">
        <v>2.0</v>
      </c>
      <c r="S36" s="25">
        <f t="shared" si="8"/>
        <v>8.666637778</v>
      </c>
      <c r="T36" s="26">
        <v>22920.0</v>
      </c>
      <c r="U36" s="24">
        <v>1.0</v>
      </c>
      <c r="V36" s="25">
        <f t="shared" si="9"/>
        <v>4.363001745</v>
      </c>
      <c r="W36" s="27">
        <f t="shared" si="10"/>
        <v>23358</v>
      </c>
      <c r="X36" s="20">
        <f t="shared" si="11"/>
        <v>7</v>
      </c>
      <c r="Y36" s="22">
        <f t="shared" si="12"/>
        <v>29.96831921</v>
      </c>
      <c r="Z36" s="28"/>
    </row>
    <row r="37">
      <c r="A37" s="14" t="s">
        <v>42</v>
      </c>
      <c r="B37" s="15">
        <v>1698.0</v>
      </c>
      <c r="C37" s="16">
        <v>0.0</v>
      </c>
      <c r="D37" s="17">
        <f t="shared" si="1"/>
        <v>0</v>
      </c>
      <c r="E37" s="18">
        <v>1593.0</v>
      </c>
      <c r="F37" s="19">
        <v>0.0</v>
      </c>
      <c r="G37" s="17">
        <f t="shared" si="2"/>
        <v>0</v>
      </c>
      <c r="H37" s="18">
        <v>1471.0</v>
      </c>
      <c r="I37" s="19">
        <v>0.0</v>
      </c>
      <c r="J37" s="17">
        <f t="shared" si="3"/>
        <v>0</v>
      </c>
      <c r="K37" s="20">
        <f t="shared" si="4"/>
        <v>1587.333333</v>
      </c>
      <c r="L37" s="21">
        <f t="shared" si="5"/>
        <v>0</v>
      </c>
      <c r="M37" s="22">
        <f t="shared" si="6"/>
        <v>0</v>
      </c>
      <c r="N37" s="23">
        <v>1444.0</v>
      </c>
      <c r="O37" s="24">
        <v>0.0</v>
      </c>
      <c r="P37" s="25">
        <f t="shared" si="7"/>
        <v>0</v>
      </c>
      <c r="Q37" s="26">
        <v>1360.0</v>
      </c>
      <c r="R37" s="24">
        <v>1.0</v>
      </c>
      <c r="S37" s="25">
        <f t="shared" si="8"/>
        <v>73.52941176</v>
      </c>
      <c r="T37" s="26">
        <v>1339.0</v>
      </c>
      <c r="U37" s="24">
        <v>0.0</v>
      </c>
      <c r="V37" s="25">
        <f t="shared" si="9"/>
        <v>0</v>
      </c>
      <c r="W37" s="27">
        <f t="shared" si="10"/>
        <v>1484.166667</v>
      </c>
      <c r="X37" s="21">
        <f t="shared" si="11"/>
        <v>1</v>
      </c>
      <c r="Y37" s="22">
        <f t="shared" si="12"/>
        <v>67.3778776</v>
      </c>
      <c r="Z37" s="28"/>
    </row>
    <row r="38">
      <c r="A38" s="14" t="s">
        <v>43</v>
      </c>
      <c r="B38" s="15">
        <v>13256.0</v>
      </c>
      <c r="C38" s="30">
        <v>1.0</v>
      </c>
      <c r="D38" s="17">
        <f t="shared" si="1"/>
        <v>7.543753772</v>
      </c>
      <c r="E38" s="18">
        <v>9616.0</v>
      </c>
      <c r="F38" s="19">
        <v>1.0</v>
      </c>
      <c r="G38" s="17">
        <f t="shared" si="2"/>
        <v>10.39933444</v>
      </c>
      <c r="H38" s="18">
        <v>13147.0</v>
      </c>
      <c r="I38" s="19">
        <v>0.0</v>
      </c>
      <c r="J38" s="17">
        <f t="shared" si="3"/>
        <v>0</v>
      </c>
      <c r="K38" s="20">
        <f t="shared" si="4"/>
        <v>12006.33333</v>
      </c>
      <c r="L38" s="20">
        <f t="shared" si="5"/>
        <v>2</v>
      </c>
      <c r="M38" s="22">
        <f t="shared" si="6"/>
        <v>16.65787501</v>
      </c>
      <c r="N38" s="23">
        <v>14849.0</v>
      </c>
      <c r="O38" s="24">
        <v>1.0</v>
      </c>
      <c r="P38" s="25">
        <f t="shared" si="7"/>
        <v>6.734460233</v>
      </c>
      <c r="Q38" s="26">
        <v>21620.0</v>
      </c>
      <c r="R38" s="24">
        <v>3.0</v>
      </c>
      <c r="S38" s="25">
        <f t="shared" si="8"/>
        <v>13.8760407</v>
      </c>
      <c r="T38" s="26">
        <v>19683.0</v>
      </c>
      <c r="U38" s="24">
        <v>1.0</v>
      </c>
      <c r="V38" s="25">
        <f t="shared" si="9"/>
        <v>5.080526343</v>
      </c>
      <c r="W38" s="27">
        <f t="shared" si="10"/>
        <v>15361.83333</v>
      </c>
      <c r="X38" s="20">
        <f t="shared" si="11"/>
        <v>7</v>
      </c>
      <c r="Y38" s="22">
        <f t="shared" si="12"/>
        <v>45.56747784</v>
      </c>
      <c r="Z38" s="28"/>
    </row>
    <row r="39">
      <c r="A39" s="14" t="s">
        <v>44</v>
      </c>
      <c r="B39" s="15">
        <v>7517.0</v>
      </c>
      <c r="C39" s="16">
        <v>1.0</v>
      </c>
      <c r="D39" s="17">
        <f t="shared" si="1"/>
        <v>13.30317946</v>
      </c>
      <c r="E39" s="18">
        <v>6897.0</v>
      </c>
      <c r="F39" s="19">
        <v>0.0</v>
      </c>
      <c r="G39" s="17">
        <f t="shared" si="2"/>
        <v>0</v>
      </c>
      <c r="H39" s="18">
        <v>7841.0</v>
      </c>
      <c r="I39" s="19">
        <v>0.0</v>
      </c>
      <c r="J39" s="17">
        <f t="shared" si="3"/>
        <v>0</v>
      </c>
      <c r="K39" s="20">
        <f t="shared" si="4"/>
        <v>7418.333333</v>
      </c>
      <c r="L39" s="21">
        <f t="shared" si="5"/>
        <v>1</v>
      </c>
      <c r="M39" s="22">
        <f t="shared" si="6"/>
        <v>13.48011683</v>
      </c>
      <c r="N39" s="23">
        <v>7953.0</v>
      </c>
      <c r="O39" s="24">
        <v>1.0</v>
      </c>
      <c r="P39" s="25">
        <f t="shared" si="7"/>
        <v>12.5738715</v>
      </c>
      <c r="Q39" s="26">
        <v>7739.0</v>
      </c>
      <c r="R39" s="24">
        <v>0.0</v>
      </c>
      <c r="S39" s="25">
        <f t="shared" si="8"/>
        <v>0</v>
      </c>
      <c r="T39" s="26">
        <v>7642.0</v>
      </c>
      <c r="U39" s="24">
        <v>0.0</v>
      </c>
      <c r="V39" s="25">
        <f t="shared" si="9"/>
        <v>0</v>
      </c>
      <c r="W39" s="27">
        <f t="shared" si="10"/>
        <v>7598.166667</v>
      </c>
      <c r="X39" s="21">
        <f t="shared" si="11"/>
        <v>2</v>
      </c>
      <c r="Y39" s="22">
        <f t="shared" si="12"/>
        <v>26.32213911</v>
      </c>
      <c r="Z39" s="28"/>
    </row>
    <row r="40">
      <c r="A40" s="14" t="s">
        <v>45</v>
      </c>
      <c r="B40" s="15">
        <v>6538.0</v>
      </c>
      <c r="C40" s="16">
        <v>0.0</v>
      </c>
      <c r="D40" s="17">
        <f t="shared" si="1"/>
        <v>0</v>
      </c>
      <c r="E40" s="18">
        <v>6356.0</v>
      </c>
      <c r="F40" s="19">
        <v>0.0</v>
      </c>
      <c r="G40" s="17">
        <f t="shared" si="2"/>
        <v>0</v>
      </c>
      <c r="H40" s="18">
        <v>5959.0</v>
      </c>
      <c r="I40" s="19">
        <v>1.0</v>
      </c>
      <c r="J40" s="17">
        <f t="shared" si="3"/>
        <v>16.78133915</v>
      </c>
      <c r="K40" s="20">
        <f t="shared" si="4"/>
        <v>6284.333333</v>
      </c>
      <c r="L40" s="21">
        <f t="shared" si="5"/>
        <v>1</v>
      </c>
      <c r="M40" s="22">
        <f t="shared" si="6"/>
        <v>15.91258686</v>
      </c>
      <c r="N40" s="23">
        <v>6057.0</v>
      </c>
      <c r="O40" s="24">
        <v>0.0</v>
      </c>
      <c r="P40" s="25">
        <f t="shared" si="7"/>
        <v>0</v>
      </c>
      <c r="Q40" s="26">
        <v>6112.0</v>
      </c>
      <c r="R40" s="24">
        <v>2.0</v>
      </c>
      <c r="S40" s="25">
        <f t="shared" si="8"/>
        <v>32.72251309</v>
      </c>
      <c r="T40" s="26">
        <v>6130.0</v>
      </c>
      <c r="U40" s="24">
        <v>0.0</v>
      </c>
      <c r="V40" s="25">
        <f t="shared" si="9"/>
        <v>0</v>
      </c>
      <c r="W40" s="27">
        <f t="shared" si="10"/>
        <v>6192</v>
      </c>
      <c r="X40" s="21">
        <f t="shared" si="11"/>
        <v>3</v>
      </c>
      <c r="Y40" s="22">
        <f t="shared" si="12"/>
        <v>48.4496124</v>
      </c>
      <c r="Z40" s="28"/>
    </row>
    <row r="41">
      <c r="A41" s="14" t="s">
        <v>46</v>
      </c>
      <c r="B41" s="15">
        <v>25525.0</v>
      </c>
      <c r="C41" s="30">
        <v>2.0</v>
      </c>
      <c r="D41" s="17">
        <f t="shared" si="1"/>
        <v>7.835455436</v>
      </c>
      <c r="E41" s="18">
        <v>24611.0</v>
      </c>
      <c r="F41" s="19">
        <v>1.0</v>
      </c>
      <c r="G41" s="17">
        <f t="shared" si="2"/>
        <v>4.063223762</v>
      </c>
      <c r="H41" s="18">
        <v>25278.0</v>
      </c>
      <c r="I41" s="19">
        <v>0.0</v>
      </c>
      <c r="J41" s="17">
        <f t="shared" si="3"/>
        <v>0</v>
      </c>
      <c r="K41" s="20">
        <f t="shared" si="4"/>
        <v>25138</v>
      </c>
      <c r="L41" s="20">
        <f t="shared" si="5"/>
        <v>3</v>
      </c>
      <c r="M41" s="22">
        <f t="shared" si="6"/>
        <v>11.93412364</v>
      </c>
      <c r="N41" s="23">
        <v>25420.0</v>
      </c>
      <c r="O41" s="24">
        <v>2.0</v>
      </c>
      <c r="P41" s="25">
        <f t="shared" si="7"/>
        <v>7.867820614</v>
      </c>
      <c r="Q41" s="26">
        <v>25804.0</v>
      </c>
      <c r="R41" s="24">
        <v>4.0</v>
      </c>
      <c r="S41" s="25">
        <f t="shared" si="8"/>
        <v>15.50147264</v>
      </c>
      <c r="T41" s="26">
        <v>25155.0</v>
      </c>
      <c r="U41" s="24">
        <v>2.0</v>
      </c>
      <c r="V41" s="25">
        <f t="shared" si="9"/>
        <v>7.950705625</v>
      </c>
      <c r="W41" s="27">
        <f t="shared" si="10"/>
        <v>25298.83333</v>
      </c>
      <c r="X41" s="20">
        <f t="shared" si="11"/>
        <v>11</v>
      </c>
      <c r="Y41" s="22">
        <f t="shared" si="12"/>
        <v>43.48026589</v>
      </c>
      <c r="Z41" s="28"/>
    </row>
    <row r="42">
      <c r="A42" s="14" t="s">
        <v>47</v>
      </c>
      <c r="B42" s="15">
        <v>2441.0</v>
      </c>
      <c r="C42" s="16">
        <v>0.0</v>
      </c>
      <c r="D42" s="17">
        <f t="shared" si="1"/>
        <v>0</v>
      </c>
      <c r="E42" s="18">
        <v>2497.0</v>
      </c>
      <c r="F42" s="19">
        <v>0.0</v>
      </c>
      <c r="G42" s="17">
        <f t="shared" si="2"/>
        <v>0</v>
      </c>
      <c r="H42" s="18">
        <v>2434.0</v>
      </c>
      <c r="I42" s="19">
        <v>0.0</v>
      </c>
      <c r="J42" s="17">
        <f t="shared" si="3"/>
        <v>0</v>
      </c>
      <c r="K42" s="20">
        <f t="shared" si="4"/>
        <v>2457.333333</v>
      </c>
      <c r="L42" s="21">
        <f t="shared" si="5"/>
        <v>0</v>
      </c>
      <c r="M42" s="22">
        <f t="shared" si="6"/>
        <v>0</v>
      </c>
      <c r="N42" s="23">
        <v>2458.0</v>
      </c>
      <c r="O42" s="24">
        <v>0.0</v>
      </c>
      <c r="P42" s="25">
        <f t="shared" si="7"/>
        <v>0</v>
      </c>
      <c r="Q42" s="26">
        <v>2490.0</v>
      </c>
      <c r="R42" s="24">
        <v>0.0</v>
      </c>
      <c r="S42" s="25">
        <f t="shared" si="8"/>
        <v>0</v>
      </c>
      <c r="T42" s="26">
        <v>2538.0</v>
      </c>
      <c r="U42" s="24">
        <v>0.0</v>
      </c>
      <c r="V42" s="25">
        <f t="shared" si="9"/>
        <v>0</v>
      </c>
      <c r="W42" s="27">
        <f t="shared" si="10"/>
        <v>2476.333333</v>
      </c>
      <c r="X42" s="21">
        <f t="shared" si="11"/>
        <v>0</v>
      </c>
      <c r="Y42" s="22">
        <f t="shared" si="12"/>
        <v>0</v>
      </c>
      <c r="Z42" s="28"/>
    </row>
    <row r="43">
      <c r="A43" s="14" t="s">
        <v>48</v>
      </c>
      <c r="B43" s="15">
        <v>11470.0</v>
      </c>
      <c r="C43" s="30">
        <v>1.0</v>
      </c>
      <c r="D43" s="17">
        <f t="shared" si="1"/>
        <v>8.718395815</v>
      </c>
      <c r="E43" s="18">
        <v>9552.0</v>
      </c>
      <c r="F43" s="19">
        <v>1.0</v>
      </c>
      <c r="G43" s="17">
        <f t="shared" si="2"/>
        <v>10.46901173</v>
      </c>
      <c r="H43" s="18">
        <v>11521.0</v>
      </c>
      <c r="I43" s="19">
        <v>0.0</v>
      </c>
      <c r="J43" s="17">
        <f t="shared" si="3"/>
        <v>0</v>
      </c>
      <c r="K43" s="20">
        <f t="shared" si="4"/>
        <v>10847.66667</v>
      </c>
      <c r="L43" s="20">
        <f t="shared" si="5"/>
        <v>2</v>
      </c>
      <c r="M43" s="22">
        <f t="shared" si="6"/>
        <v>18.4371447</v>
      </c>
      <c r="N43" s="23">
        <v>10834.0</v>
      </c>
      <c r="O43" s="24">
        <v>1.0</v>
      </c>
      <c r="P43" s="25">
        <f t="shared" si="7"/>
        <v>9.230201218</v>
      </c>
      <c r="Q43" s="26">
        <v>11590.0</v>
      </c>
      <c r="R43" s="24">
        <v>2.0</v>
      </c>
      <c r="S43" s="25">
        <f t="shared" si="8"/>
        <v>17.25625539</v>
      </c>
      <c r="T43" s="26">
        <v>10354.0</v>
      </c>
      <c r="U43" s="24">
        <v>0.0</v>
      </c>
      <c r="V43" s="25">
        <f t="shared" si="9"/>
        <v>0</v>
      </c>
      <c r="W43" s="27">
        <f t="shared" si="10"/>
        <v>10886.83333</v>
      </c>
      <c r="X43" s="20">
        <f t="shared" si="11"/>
        <v>5</v>
      </c>
      <c r="Y43" s="22">
        <f t="shared" si="12"/>
        <v>45.92703725</v>
      </c>
      <c r="Z43" s="28"/>
    </row>
    <row r="44">
      <c r="A44" s="14" t="s">
        <v>49</v>
      </c>
      <c r="B44" s="15">
        <v>1501.0</v>
      </c>
      <c r="C44" s="16">
        <v>0.0</v>
      </c>
      <c r="D44" s="17">
        <f t="shared" si="1"/>
        <v>0</v>
      </c>
      <c r="E44" s="18">
        <v>1669.0</v>
      </c>
      <c r="F44" s="19">
        <v>0.0</v>
      </c>
      <c r="G44" s="17">
        <f t="shared" si="2"/>
        <v>0</v>
      </c>
      <c r="H44" s="18">
        <v>1529.0</v>
      </c>
      <c r="I44" s="19">
        <v>0.0</v>
      </c>
      <c r="J44" s="17">
        <f t="shared" si="3"/>
        <v>0</v>
      </c>
      <c r="K44" s="20">
        <f t="shared" si="4"/>
        <v>1566.333333</v>
      </c>
      <c r="L44" s="21">
        <f t="shared" si="5"/>
        <v>0</v>
      </c>
      <c r="M44" s="22">
        <f t="shared" si="6"/>
        <v>0</v>
      </c>
      <c r="N44" s="23">
        <v>1595.0</v>
      </c>
      <c r="O44" s="24">
        <v>0.0</v>
      </c>
      <c r="P44" s="25">
        <f t="shared" si="7"/>
        <v>0</v>
      </c>
      <c r="Q44" s="26">
        <v>1543.0</v>
      </c>
      <c r="R44" s="24">
        <v>2.0</v>
      </c>
      <c r="S44" s="25">
        <f t="shared" si="8"/>
        <v>129.617628</v>
      </c>
      <c r="T44" s="26">
        <v>1511.0</v>
      </c>
      <c r="U44" s="24">
        <v>0.0</v>
      </c>
      <c r="V44" s="25">
        <f t="shared" si="9"/>
        <v>0</v>
      </c>
      <c r="W44" s="27">
        <f t="shared" si="10"/>
        <v>1558</v>
      </c>
      <c r="X44" s="21">
        <f t="shared" si="11"/>
        <v>2</v>
      </c>
      <c r="Y44" s="22">
        <f t="shared" si="12"/>
        <v>128.3697047</v>
      </c>
      <c r="Z44" s="28"/>
    </row>
    <row r="45">
      <c r="A45" s="14" t="s">
        <v>50</v>
      </c>
      <c r="B45" s="15">
        <v>16613.0</v>
      </c>
      <c r="C45" s="30">
        <v>1.0</v>
      </c>
      <c r="D45" s="17">
        <f t="shared" si="1"/>
        <v>6.019382411</v>
      </c>
      <c r="E45" s="18">
        <v>16774.0</v>
      </c>
      <c r="F45" s="19">
        <v>0.0</v>
      </c>
      <c r="G45" s="17">
        <f t="shared" si="2"/>
        <v>0</v>
      </c>
      <c r="H45" s="18">
        <v>16595.0</v>
      </c>
      <c r="I45" s="19">
        <v>0.0</v>
      </c>
      <c r="J45" s="17">
        <f t="shared" si="3"/>
        <v>0</v>
      </c>
      <c r="K45" s="20">
        <f t="shared" si="4"/>
        <v>16660.66667</v>
      </c>
      <c r="L45" s="20">
        <f t="shared" si="5"/>
        <v>1</v>
      </c>
      <c r="M45" s="22">
        <f t="shared" si="6"/>
        <v>6.002160778</v>
      </c>
      <c r="N45" s="23">
        <v>16394.0</v>
      </c>
      <c r="O45" s="24">
        <v>1.0</v>
      </c>
      <c r="P45" s="25">
        <f t="shared" si="7"/>
        <v>6.099792607</v>
      </c>
      <c r="Q45" s="26">
        <v>16095.0</v>
      </c>
      <c r="R45" s="24">
        <v>3.0</v>
      </c>
      <c r="S45" s="25">
        <f t="shared" si="8"/>
        <v>18.63932898</v>
      </c>
      <c r="T45" s="26">
        <v>16017.0</v>
      </c>
      <c r="U45" s="24">
        <v>0.0</v>
      </c>
      <c r="V45" s="25">
        <f t="shared" si="9"/>
        <v>0</v>
      </c>
      <c r="W45" s="27">
        <f t="shared" si="10"/>
        <v>16414.66667</v>
      </c>
      <c r="X45" s="20">
        <f t="shared" si="11"/>
        <v>5</v>
      </c>
      <c r="Y45" s="22">
        <f t="shared" si="12"/>
        <v>30.46056372</v>
      </c>
      <c r="Z45" s="28"/>
    </row>
    <row r="46">
      <c r="A46" s="14" t="s">
        <v>51</v>
      </c>
      <c r="B46" s="15">
        <v>45451.0</v>
      </c>
      <c r="C46" s="30">
        <v>2.0</v>
      </c>
      <c r="D46" s="17">
        <f t="shared" si="1"/>
        <v>4.400343227</v>
      </c>
      <c r="E46" s="18">
        <v>38512.0</v>
      </c>
      <c r="F46" s="19">
        <v>5.0</v>
      </c>
      <c r="G46" s="17">
        <f t="shared" si="2"/>
        <v>12.98296635</v>
      </c>
      <c r="H46" s="18">
        <v>46059.0</v>
      </c>
      <c r="I46" s="19">
        <v>5.0</v>
      </c>
      <c r="J46" s="17">
        <f t="shared" si="3"/>
        <v>10.85564168</v>
      </c>
      <c r="K46" s="20">
        <f t="shared" si="4"/>
        <v>43340.66667</v>
      </c>
      <c r="L46" s="20">
        <f t="shared" si="5"/>
        <v>12</v>
      </c>
      <c r="M46" s="22">
        <f t="shared" si="6"/>
        <v>27.68762209</v>
      </c>
      <c r="N46" s="23">
        <v>46307.0</v>
      </c>
      <c r="O46" s="24">
        <v>4.0</v>
      </c>
      <c r="P46" s="25">
        <f t="shared" si="7"/>
        <v>8.638002894</v>
      </c>
      <c r="Q46" s="26">
        <v>55386.0</v>
      </c>
      <c r="R46" s="24">
        <v>3.0</v>
      </c>
      <c r="S46" s="25">
        <f t="shared" si="8"/>
        <v>5.416531253</v>
      </c>
      <c r="T46" s="26">
        <v>54892.0</v>
      </c>
      <c r="U46" s="24">
        <v>2.0</v>
      </c>
      <c r="V46" s="25">
        <f t="shared" si="9"/>
        <v>3.643518181</v>
      </c>
      <c r="W46" s="27">
        <f t="shared" si="10"/>
        <v>47767.83333</v>
      </c>
      <c r="X46" s="20">
        <f t="shared" si="11"/>
        <v>21</v>
      </c>
      <c r="Y46" s="22">
        <f t="shared" si="12"/>
        <v>43.96263874</v>
      </c>
      <c r="Z46" s="28"/>
    </row>
    <row r="47">
      <c r="A47" s="14" t="s">
        <v>52</v>
      </c>
      <c r="B47" s="15">
        <v>4865.0</v>
      </c>
      <c r="C47" s="16">
        <v>0.0</v>
      </c>
      <c r="D47" s="17">
        <f t="shared" si="1"/>
        <v>0</v>
      </c>
      <c r="E47" s="18">
        <v>4879.0</v>
      </c>
      <c r="F47" s="19">
        <v>1.0</v>
      </c>
      <c r="G47" s="17">
        <f t="shared" si="2"/>
        <v>20.49600328</v>
      </c>
      <c r="H47" s="18">
        <v>3236.0</v>
      </c>
      <c r="I47" s="19">
        <v>1.0</v>
      </c>
      <c r="J47" s="17">
        <f t="shared" si="3"/>
        <v>30.90234858</v>
      </c>
      <c r="K47" s="20">
        <f t="shared" si="4"/>
        <v>4326.666667</v>
      </c>
      <c r="L47" s="21">
        <f t="shared" si="5"/>
        <v>2</v>
      </c>
      <c r="M47" s="22">
        <f t="shared" si="6"/>
        <v>46.22496148</v>
      </c>
      <c r="N47" s="23">
        <v>4930.0</v>
      </c>
      <c r="O47" s="24">
        <v>1.0</v>
      </c>
      <c r="P47" s="25">
        <f t="shared" si="7"/>
        <v>20.28397566</v>
      </c>
      <c r="Q47" s="26">
        <v>4813.0</v>
      </c>
      <c r="R47" s="24">
        <v>0.0</v>
      </c>
      <c r="S47" s="25">
        <f t="shared" si="8"/>
        <v>0</v>
      </c>
      <c r="T47" s="26">
        <v>4870.0</v>
      </c>
      <c r="U47" s="24">
        <v>2.0</v>
      </c>
      <c r="V47" s="25">
        <f t="shared" si="9"/>
        <v>41.06776181</v>
      </c>
      <c r="W47" s="27">
        <f t="shared" si="10"/>
        <v>4598.833333</v>
      </c>
      <c r="X47" s="21">
        <f t="shared" si="11"/>
        <v>5</v>
      </c>
      <c r="Y47" s="22">
        <f t="shared" si="12"/>
        <v>108.7232269</v>
      </c>
      <c r="Z47" s="28"/>
    </row>
    <row r="48">
      <c r="A48" s="14" t="s">
        <v>53</v>
      </c>
      <c r="B48" s="15">
        <v>1149.0</v>
      </c>
      <c r="C48" s="16">
        <v>0.0</v>
      </c>
      <c r="D48" s="17">
        <f t="shared" si="1"/>
        <v>0</v>
      </c>
      <c r="E48" s="18">
        <v>1194.0</v>
      </c>
      <c r="F48" s="19">
        <v>0.0</v>
      </c>
      <c r="G48" s="17">
        <f t="shared" si="2"/>
        <v>0</v>
      </c>
      <c r="H48" s="18">
        <v>1158.0</v>
      </c>
      <c r="I48" s="19">
        <v>0.0</v>
      </c>
      <c r="J48" s="17">
        <f t="shared" si="3"/>
        <v>0</v>
      </c>
      <c r="K48" s="20">
        <f t="shared" si="4"/>
        <v>1167</v>
      </c>
      <c r="L48" s="21">
        <f t="shared" si="5"/>
        <v>0</v>
      </c>
      <c r="M48" s="22">
        <f t="shared" si="6"/>
        <v>0</v>
      </c>
      <c r="N48" s="23">
        <v>1233.0</v>
      </c>
      <c r="O48" s="24">
        <v>0.0</v>
      </c>
      <c r="P48" s="25">
        <f t="shared" si="7"/>
        <v>0</v>
      </c>
      <c r="Q48" s="26">
        <v>1147.0</v>
      </c>
      <c r="R48" s="24">
        <v>0.0</v>
      </c>
      <c r="S48" s="25">
        <f t="shared" si="8"/>
        <v>0</v>
      </c>
      <c r="T48" s="26">
        <v>1158.0</v>
      </c>
      <c r="U48" s="24">
        <v>0.0</v>
      </c>
      <c r="V48" s="25">
        <f t="shared" si="9"/>
        <v>0</v>
      </c>
      <c r="W48" s="27">
        <f t="shared" si="10"/>
        <v>1173.166667</v>
      </c>
      <c r="X48" s="21">
        <f t="shared" si="11"/>
        <v>0</v>
      </c>
      <c r="Y48" s="22">
        <f t="shared" si="12"/>
        <v>0</v>
      </c>
      <c r="Z48" s="28"/>
    </row>
    <row r="49">
      <c r="A49" s="14" t="s">
        <v>54</v>
      </c>
      <c r="B49" s="15">
        <v>18769.0</v>
      </c>
      <c r="C49" s="30">
        <v>0.0</v>
      </c>
      <c r="D49" s="17">
        <f t="shared" si="1"/>
        <v>0</v>
      </c>
      <c r="E49" s="18">
        <v>18858.0</v>
      </c>
      <c r="F49" s="19">
        <v>2.0</v>
      </c>
      <c r="G49" s="17">
        <f t="shared" si="2"/>
        <v>10.60557853</v>
      </c>
      <c r="H49" s="18">
        <v>18756.0</v>
      </c>
      <c r="I49" s="19">
        <v>1.0</v>
      </c>
      <c r="J49" s="17">
        <f t="shared" si="3"/>
        <v>5.331627213</v>
      </c>
      <c r="K49" s="20">
        <f t="shared" si="4"/>
        <v>18794.33333</v>
      </c>
      <c r="L49" s="20">
        <f t="shared" si="5"/>
        <v>3</v>
      </c>
      <c r="M49" s="22">
        <f t="shared" si="6"/>
        <v>15.96225813</v>
      </c>
      <c r="N49" s="23">
        <v>18609.0</v>
      </c>
      <c r="O49" s="24">
        <v>0.0</v>
      </c>
      <c r="P49" s="25">
        <f t="shared" si="7"/>
        <v>0</v>
      </c>
      <c r="Q49" s="26">
        <v>18352.0</v>
      </c>
      <c r="R49" s="24">
        <v>3.0</v>
      </c>
      <c r="S49" s="25">
        <f t="shared" si="8"/>
        <v>16.34699215</v>
      </c>
      <c r="T49" s="26">
        <v>18380.0</v>
      </c>
      <c r="U49" s="24">
        <v>0.0</v>
      </c>
      <c r="V49" s="25">
        <f t="shared" si="9"/>
        <v>0</v>
      </c>
      <c r="W49" s="27">
        <f t="shared" si="10"/>
        <v>18620.66667</v>
      </c>
      <c r="X49" s="20">
        <f t="shared" si="11"/>
        <v>6</v>
      </c>
      <c r="Y49" s="22">
        <f t="shared" si="12"/>
        <v>32.222262</v>
      </c>
      <c r="Z49" s="28"/>
    </row>
    <row r="50">
      <c r="A50" s="14" t="s">
        <v>55</v>
      </c>
      <c r="B50" s="15">
        <v>10341.0</v>
      </c>
      <c r="C50" s="16">
        <v>0.0</v>
      </c>
      <c r="D50" s="17">
        <f t="shared" si="1"/>
        <v>0</v>
      </c>
      <c r="E50" s="18">
        <v>10311.0</v>
      </c>
      <c r="F50" s="19">
        <v>0.0</v>
      </c>
      <c r="G50" s="17">
        <f t="shared" si="2"/>
        <v>0</v>
      </c>
      <c r="H50" s="18">
        <v>10341.0</v>
      </c>
      <c r="I50" s="19">
        <v>0.0</v>
      </c>
      <c r="J50" s="17">
        <f t="shared" si="3"/>
        <v>0</v>
      </c>
      <c r="K50" s="20">
        <f t="shared" si="4"/>
        <v>10331</v>
      </c>
      <c r="L50" s="21">
        <f t="shared" si="5"/>
        <v>0</v>
      </c>
      <c r="M50" s="22">
        <f t="shared" si="6"/>
        <v>0</v>
      </c>
      <c r="N50" s="23">
        <v>10128.0</v>
      </c>
      <c r="O50" s="24">
        <v>2.0</v>
      </c>
      <c r="P50" s="25">
        <f t="shared" si="7"/>
        <v>19.74723539</v>
      </c>
      <c r="Q50" s="26">
        <v>10267.0</v>
      </c>
      <c r="R50" s="24">
        <v>0.0</v>
      </c>
      <c r="S50" s="25">
        <f t="shared" si="8"/>
        <v>0</v>
      </c>
      <c r="T50" s="26">
        <v>10405.0</v>
      </c>
      <c r="U50" s="24">
        <v>0.0</v>
      </c>
      <c r="V50" s="25">
        <f t="shared" si="9"/>
        <v>0</v>
      </c>
      <c r="W50" s="27">
        <f t="shared" si="10"/>
        <v>10298.83333</v>
      </c>
      <c r="X50" s="21">
        <f t="shared" si="11"/>
        <v>2</v>
      </c>
      <c r="Y50" s="22">
        <f t="shared" si="12"/>
        <v>19.41967537</v>
      </c>
      <c r="Z50" s="28"/>
    </row>
    <row r="51">
      <c r="A51" s="14" t="s">
        <v>56</v>
      </c>
      <c r="B51" s="15">
        <v>3806.0</v>
      </c>
      <c r="C51" s="16">
        <v>0.0</v>
      </c>
      <c r="D51" s="17">
        <f t="shared" si="1"/>
        <v>0</v>
      </c>
      <c r="E51" s="18">
        <f>(B51+H51)/2</f>
        <v>3670</v>
      </c>
      <c r="F51" s="19">
        <v>0.0</v>
      </c>
      <c r="G51" s="17">
        <f>(F51/E52)*100000</f>
        <v>0</v>
      </c>
      <c r="H51" s="18">
        <v>3534.0</v>
      </c>
      <c r="I51" s="19">
        <v>1.0</v>
      </c>
      <c r="J51" s="17">
        <f t="shared" si="3"/>
        <v>28.29654782</v>
      </c>
      <c r="K51" s="20">
        <f t="shared" si="4"/>
        <v>3670</v>
      </c>
      <c r="L51" s="21">
        <f t="shared" si="5"/>
        <v>1</v>
      </c>
      <c r="M51" s="22">
        <f t="shared" si="6"/>
        <v>27.2479564</v>
      </c>
      <c r="N51" s="23">
        <v>3528.0</v>
      </c>
      <c r="O51" s="24">
        <v>2.0</v>
      </c>
      <c r="P51" s="25">
        <f t="shared" si="7"/>
        <v>56.6893424</v>
      </c>
      <c r="Q51" s="26">
        <v>3440.0</v>
      </c>
      <c r="R51" s="24">
        <v>1.0</v>
      </c>
      <c r="S51" s="25">
        <f t="shared" si="8"/>
        <v>29.06976744</v>
      </c>
      <c r="T51" s="26">
        <v>3473.0</v>
      </c>
      <c r="U51" s="24">
        <v>0.0</v>
      </c>
      <c r="V51" s="25">
        <f t="shared" si="9"/>
        <v>0</v>
      </c>
      <c r="W51" s="27">
        <f t="shared" si="10"/>
        <v>3575.166667</v>
      </c>
      <c r="X51" s="21">
        <f t="shared" si="11"/>
        <v>4</v>
      </c>
      <c r="Y51" s="22">
        <f t="shared" si="12"/>
        <v>111.8828959</v>
      </c>
      <c r="Z51" s="28"/>
    </row>
    <row r="52">
      <c r="A52" s="14" t="s">
        <v>57</v>
      </c>
      <c r="B52" s="15">
        <v>12772.0</v>
      </c>
      <c r="C52" s="30">
        <v>1.0</v>
      </c>
      <c r="D52" s="17">
        <f t="shared" si="1"/>
        <v>7.82962731</v>
      </c>
      <c r="E52" s="18">
        <v>12776.0</v>
      </c>
      <c r="F52" s="19">
        <v>1.0</v>
      </c>
      <c r="G52" s="17">
        <f t="shared" ref="G52:G53" si="13">(F52/E52)*100000</f>
        <v>7.827175955</v>
      </c>
      <c r="H52" s="18">
        <v>12504.0</v>
      </c>
      <c r="I52" s="19">
        <v>0.0</v>
      </c>
      <c r="J52" s="17">
        <f t="shared" si="3"/>
        <v>0</v>
      </c>
      <c r="K52" s="20">
        <f t="shared" si="4"/>
        <v>12684</v>
      </c>
      <c r="L52" s="20">
        <f t="shared" si="5"/>
        <v>2</v>
      </c>
      <c r="M52" s="22">
        <f t="shared" si="6"/>
        <v>15.76789656</v>
      </c>
      <c r="N52" s="23">
        <v>12640.0</v>
      </c>
      <c r="O52" s="24">
        <v>1.0</v>
      </c>
      <c r="P52" s="25">
        <f t="shared" si="7"/>
        <v>7.911392405</v>
      </c>
      <c r="Q52" s="26">
        <v>12806.0</v>
      </c>
      <c r="R52" s="24">
        <v>1.0</v>
      </c>
      <c r="S52" s="25">
        <f t="shared" si="8"/>
        <v>7.808839606</v>
      </c>
      <c r="T52" s="26">
        <v>13095.0</v>
      </c>
      <c r="U52" s="24">
        <v>0.0</v>
      </c>
      <c r="V52" s="25">
        <f t="shared" si="9"/>
        <v>0</v>
      </c>
      <c r="W52" s="27">
        <f t="shared" si="10"/>
        <v>12765.5</v>
      </c>
      <c r="X52" s="20">
        <f t="shared" si="11"/>
        <v>4</v>
      </c>
      <c r="Y52" s="22">
        <f t="shared" si="12"/>
        <v>31.33445615</v>
      </c>
      <c r="Z52" s="28"/>
    </row>
    <row r="53">
      <c r="A53" s="33" t="s">
        <v>58</v>
      </c>
      <c r="B53" s="34">
        <v>1294.0</v>
      </c>
      <c r="C53" s="35">
        <v>0.0</v>
      </c>
      <c r="D53" s="36">
        <f t="shared" si="1"/>
        <v>0</v>
      </c>
      <c r="E53" s="37">
        <v>1322.0</v>
      </c>
      <c r="F53" s="38">
        <v>0.0</v>
      </c>
      <c r="G53" s="36">
        <f t="shared" si="13"/>
        <v>0</v>
      </c>
      <c r="H53" s="37">
        <v>1605.0</v>
      </c>
      <c r="I53" s="38">
        <v>0.0</v>
      </c>
      <c r="J53" s="36">
        <f t="shared" si="3"/>
        <v>0</v>
      </c>
      <c r="K53" s="39">
        <f t="shared" si="4"/>
        <v>1407</v>
      </c>
      <c r="L53" s="40">
        <f t="shared" si="5"/>
        <v>0</v>
      </c>
      <c r="M53" s="41">
        <f t="shared" si="6"/>
        <v>0</v>
      </c>
      <c r="N53" s="42">
        <v>1460.0</v>
      </c>
      <c r="O53" s="43">
        <v>0.0</v>
      </c>
      <c r="P53" s="44">
        <f t="shared" si="7"/>
        <v>0</v>
      </c>
      <c r="Q53" s="45">
        <v>1536.0</v>
      </c>
      <c r="R53" s="43">
        <v>0.0</v>
      </c>
      <c r="S53" s="44">
        <f t="shared" si="8"/>
        <v>0</v>
      </c>
      <c r="T53" s="45">
        <v>1403.0</v>
      </c>
      <c r="U53" s="43">
        <v>0.0</v>
      </c>
      <c r="V53" s="44">
        <f t="shared" si="9"/>
        <v>0</v>
      </c>
      <c r="W53" s="46">
        <f t="shared" si="10"/>
        <v>1436.666667</v>
      </c>
      <c r="X53" s="40">
        <f t="shared" si="11"/>
        <v>0</v>
      </c>
      <c r="Y53" s="41">
        <f t="shared" si="12"/>
        <v>0</v>
      </c>
      <c r="Z53" s="28"/>
    </row>
    <row r="54">
      <c r="A54" s="47"/>
      <c r="B54" s="26"/>
      <c r="C54" s="26"/>
      <c r="D54" s="25"/>
      <c r="E54" s="24"/>
      <c r="F54" s="26"/>
      <c r="G54" s="25"/>
      <c r="H54" s="26"/>
      <c r="I54" s="26"/>
      <c r="J54" s="25"/>
      <c r="K54" s="20"/>
      <c r="L54" s="21"/>
      <c r="M54" s="22"/>
      <c r="N54" s="26"/>
      <c r="O54" s="26"/>
      <c r="P54" s="25"/>
      <c r="Q54" s="26"/>
      <c r="R54" s="26"/>
      <c r="S54" s="25"/>
      <c r="T54" s="26"/>
      <c r="U54" s="26"/>
      <c r="V54" s="25"/>
      <c r="W54" s="27"/>
      <c r="X54" s="27"/>
      <c r="Y54" s="48"/>
      <c r="Z54" s="28"/>
    </row>
    <row r="55">
      <c r="A55" s="49" t="s">
        <v>59</v>
      </c>
      <c r="B55" s="50">
        <f t="shared" ref="B55:C55" si="14">(B7+B11+B12+B16+B35+B43+B46)</f>
        <v>248990</v>
      </c>
      <c r="C55" s="50">
        <f t="shared" si="14"/>
        <v>12</v>
      </c>
      <c r="D55" s="17">
        <f t="shared" ref="D55:D56" si="21">(C55/B55)*100000</f>
        <v>4.819470661</v>
      </c>
      <c r="E55" s="26">
        <f t="shared" ref="E55:F55" si="15">(E7+E11+E12+E16+E35+E43+E46)</f>
        <v>248571</v>
      </c>
      <c r="F55" s="26">
        <f t="shared" si="15"/>
        <v>18</v>
      </c>
      <c r="G55" s="17">
        <f t="shared" ref="G55:G56" si="23">(F55/E55)*100000</f>
        <v>7.241391796</v>
      </c>
      <c r="H55" s="26">
        <f t="shared" ref="H55:I55" si="16">(H7+H11+H12+H16+H35+H43+H46)</f>
        <v>249365</v>
      </c>
      <c r="I55" s="26">
        <f t="shared" si="16"/>
        <v>15</v>
      </c>
      <c r="J55" s="17">
        <f t="shared" ref="J55:J56" si="25">(I55/H55)*100000</f>
        <v>6.015278808</v>
      </c>
      <c r="K55" s="20">
        <f t="shared" ref="K55:K56" si="26">(B55+E55+H55)/3</f>
        <v>248975.3333</v>
      </c>
      <c r="L55" s="20">
        <f t="shared" ref="L55:L56" si="27">C55+F55+I55</f>
        <v>45</v>
      </c>
      <c r="M55" s="51">
        <f t="shared" ref="M55:M56" si="28">(L55/K55)*100000</f>
        <v>18.07407963</v>
      </c>
      <c r="N55" s="26">
        <f t="shared" ref="N55:O55" si="17">(N7+N11+N12+N16+N35+N43+N46+N39)</f>
        <v>278499</v>
      </c>
      <c r="O55" s="26">
        <f t="shared" si="17"/>
        <v>12</v>
      </c>
      <c r="P55" s="17">
        <f t="shared" ref="P55:P56" si="30">(O55/N55)*100000</f>
        <v>4.308812599</v>
      </c>
      <c r="Q55" s="26">
        <f t="shared" ref="Q55:R55" si="18">(Q7+Q11+Q12+Q16+Q35+Q43+Q46+Q39)</f>
        <v>295245</v>
      </c>
      <c r="R55" s="26">
        <f t="shared" si="18"/>
        <v>20</v>
      </c>
      <c r="S55" s="17">
        <f t="shared" ref="S55:S56" si="32">(R55/Q55)*100000</f>
        <v>6.774035123</v>
      </c>
      <c r="T55" s="26">
        <f t="shared" ref="T55:U55" si="19">(T7+T11+T12+T16+T35+T43+T46+T39)</f>
        <v>297423</v>
      </c>
      <c r="U55" s="26">
        <f t="shared" si="19"/>
        <v>15</v>
      </c>
      <c r="V55" s="17">
        <f t="shared" ref="V55:V56" si="34">(U55/T55)*100000</f>
        <v>5.043322137</v>
      </c>
      <c r="W55" s="27">
        <f t="shared" ref="W55:W56" si="35">(B55+E55+H55+N55+Q55+T55)/6</f>
        <v>269682.1667</v>
      </c>
      <c r="X55" s="52">
        <f t="shared" ref="X55:X56" si="36">C55+F55+I55+O55+R55+U55</f>
        <v>92</v>
      </c>
      <c r="Y55" s="53">
        <f t="shared" ref="Y55:Y56" si="37">(X55/W55)*100000</f>
        <v>34.114232</v>
      </c>
      <c r="Z55" s="28"/>
    </row>
    <row r="56">
      <c r="A56" s="54" t="s">
        <v>60</v>
      </c>
      <c r="B56" s="55">
        <f t="shared" ref="B56:C56" si="20">SUM(B3:B53)-B55</f>
        <v>388055</v>
      </c>
      <c r="C56" s="55">
        <f t="shared" si="20"/>
        <v>26</v>
      </c>
      <c r="D56" s="36">
        <f t="shared" si="21"/>
        <v>6.700081174</v>
      </c>
      <c r="E56" s="45">
        <f t="shared" ref="E56:F56" si="22">SUM(E3:E53)-E55</f>
        <v>383048</v>
      </c>
      <c r="F56" s="45">
        <f t="shared" si="22"/>
        <v>26</v>
      </c>
      <c r="G56" s="36">
        <f t="shared" si="23"/>
        <v>6.787661076</v>
      </c>
      <c r="H56" s="45">
        <f t="shared" ref="H56:I56" si="24">SUM(H3:H53)-H55</f>
        <v>377577</v>
      </c>
      <c r="I56" s="45">
        <f t="shared" si="24"/>
        <v>16</v>
      </c>
      <c r="J56" s="36">
        <f t="shared" si="25"/>
        <v>4.237546249</v>
      </c>
      <c r="K56" s="39">
        <f t="shared" si="26"/>
        <v>382893.3333</v>
      </c>
      <c r="L56" s="39">
        <f t="shared" si="27"/>
        <v>68</v>
      </c>
      <c r="M56" s="56">
        <f t="shared" si="28"/>
        <v>17.75951527</v>
      </c>
      <c r="N56" s="45">
        <f t="shared" ref="N56:O56" si="29">SUM(N3:N53)-N55</f>
        <v>391940</v>
      </c>
      <c r="O56" s="45">
        <f t="shared" si="29"/>
        <v>30</v>
      </c>
      <c r="P56" s="36">
        <f t="shared" si="30"/>
        <v>7.654232791</v>
      </c>
      <c r="Q56" s="45">
        <f t="shared" ref="Q56:R56" si="31">SUM(Q3:Q53)-Q55</f>
        <v>403215</v>
      </c>
      <c r="R56" s="45">
        <f t="shared" si="31"/>
        <v>44</v>
      </c>
      <c r="S56" s="36">
        <f t="shared" si="32"/>
        <v>10.91229245</v>
      </c>
      <c r="T56" s="45">
        <f t="shared" ref="T56:U56" si="33">SUM(T3:T53)-T55</f>
        <v>407586</v>
      </c>
      <c r="U56" s="45">
        <f t="shared" si="33"/>
        <v>40</v>
      </c>
      <c r="V56" s="36">
        <f t="shared" si="34"/>
        <v>9.81387977</v>
      </c>
      <c r="W56" s="46">
        <f t="shared" si="35"/>
        <v>391903.5</v>
      </c>
      <c r="X56" s="57">
        <f t="shared" si="36"/>
        <v>182</v>
      </c>
      <c r="Y56" s="58">
        <f t="shared" si="37"/>
        <v>46.44000373</v>
      </c>
      <c r="Z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59" t="s">
        <v>61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59" t="s">
        <v>62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59" t="s">
        <v>63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  <row r="1002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</row>
  </sheetData>
  <mergeCells count="8">
    <mergeCell ref="B1:D1"/>
    <mergeCell ref="E1:G1"/>
    <mergeCell ref="H1:J1"/>
    <mergeCell ref="K1:M1"/>
    <mergeCell ref="N1:P1"/>
    <mergeCell ref="Q1:S1"/>
    <mergeCell ref="T1:V1"/>
    <mergeCell ref="W1:Y1"/>
  </mergeCells>
  <drawing r:id="rId1"/>
</worksheet>
</file>